
<file path=[Content_Types].xml><?xml version="1.0" encoding="utf-8"?>
<Types xmlns="http://schemas.openxmlformats.org/package/2006/content-types">
  <Default Extension="bin" ContentType="application/vnd.openxmlformats-officedocument.spreadsheetml.printerSettings"/>
  <Default Extension="data" ContentType="application/vnd.openxmlformats-officedocument.model+data"/>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tables/table1.xml" ContentType="application/vnd.openxmlformats-officedocument.spreadsheetml.table+xml"/>
  <Override PartName="/xl/comments1.xml" ContentType="application/vnd.openxmlformats-officedocument.spreadsheetml.comments+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drawings/drawing1.xml" ContentType="application/vnd.openxmlformats-officedocument.drawing+xml"/>
  <Override PartName="/xl/drawings/drawing2.xml" ContentType="application/vnd.openxmlformats-officedocument.drawing+xml"/>
  <Override PartName="/xl/charts/chartEx1.xml" ContentType="application/vnd.ms-office.chartex+xml"/>
  <Override PartName="/xl/charts/style1.xml" ContentType="application/vnd.ms-office.chartstyle+xml"/>
  <Override PartName="/xl/charts/colors1.xml" ContentType="application/vnd.ms-office.chartcolorstyle+xml"/>
  <Override PartName="/xl/charts/chart1.xml" ContentType="application/vnd.openxmlformats-officedocument.drawingml.chart+xml"/>
  <Override PartName="/xl/charts/style2.xml" ContentType="application/vnd.ms-office.chartstyle+xml"/>
  <Override PartName="/xl/charts/colors2.xml" ContentType="application/vnd.ms-office.chartcolorstyle+xml"/>
  <Override PartName="/xl/charts/chart2.xml" ContentType="application/vnd.openxmlformats-officedocument.drawingml.chart+xml"/>
  <Override PartName="/xl/charts/style3.xml" ContentType="application/vnd.ms-office.chartstyle+xml"/>
  <Override PartName="/xl/charts/colors3.xml" ContentType="application/vnd.ms-office.chartcolorstyle+xml"/>
  <Override PartName="/xl/drawings/drawing3.xml" ContentType="application/vnd.openxmlformats-officedocument.drawing+xml"/>
  <Override PartName="/xl/charts/chartEx2.xml" ContentType="application/vnd.ms-office.chartex+xml"/>
  <Override PartName="/xl/charts/style4.xml" ContentType="application/vnd.ms-office.chartstyle+xml"/>
  <Override PartName="/xl/charts/colors4.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929"/>
  <workbookPr/>
  <mc:AlternateContent xmlns:mc="http://schemas.openxmlformats.org/markup-compatibility/2006">
    <mc:Choice Requires="x15">
      <x15ac:absPath xmlns:x15ac="http://schemas.microsoft.com/office/spreadsheetml/2010/11/ac" url="D:\OneDrive\Documents\Travelling\"/>
    </mc:Choice>
  </mc:AlternateContent>
  <xr:revisionPtr revIDLastSave="788" documentId="14_{A53F9E64-049E-40DE-86B4-4161AD3CD19B}" xr6:coauthVersionLast="44" xr6:coauthVersionMax="45" xr10:uidLastSave="{81ABE554-8E32-4446-87BF-B8EB516E2586}"/>
  <bookViews>
    <workbookView xWindow="-98" yWindow="-98" windowWidth="28996" windowHeight="15796" tabRatio="813" activeTab="4" xr2:uid="{00000000-000D-0000-FFFF-FFFF00000000}"/>
  </bookViews>
  <sheets>
    <sheet name="How to Use" sheetId="13" r:id="rId1"/>
    <sheet name="Destinations Visited Data Entry" sheetId="10" r:id="rId2"/>
    <sheet name="Trips I've Been On Data Entry" sheetId="9" r:id="rId3"/>
    <sheet name="Bucket List Data Entry" sheetId="12" r:id="rId4"/>
    <sheet name="Where I've Been" sheetId="6" r:id="rId5"/>
    <sheet name="What I've Spent" sheetId="7" r:id="rId6"/>
    <sheet name="Where I've Been Chart" sheetId="5" r:id="rId7"/>
  </sheets>
  <definedNames>
    <definedName name="_xlchart.v1.0" hidden="1">'What I''ve Spent'!$F$45:$F$52</definedName>
    <definedName name="_xlchart.v1.1" hidden="1">'What I''ve Spent'!$G$44</definedName>
    <definedName name="_xlchart.v1.2" hidden="1">'What I''ve Spent'!$G$45:$G$52</definedName>
    <definedName name="_xlchart.v1.3" hidden="1">'Destinations Visited Data Entry'!$B$4:$E$499</definedName>
    <definedName name="_xlchart.v1.4" hidden="1">'Destinations Visited Data Entry'!$F$4:$F$499</definedName>
    <definedName name="_xlchart.v1.5" hidden="1">'Destinations Visited Data Entry'!$B$4:$E$499</definedName>
    <definedName name="_xlchart.v1.6" hidden="1">'Destinations Visited Data Entry'!$F$4:$F$499</definedName>
    <definedName name="_xlchart.v6.5" localSheetId="3" hidden="1">'Bucket List Data Entry'!#REF!</definedName>
    <definedName name="_xlchart.v6.5" localSheetId="1" hidden="1">'Destinations Visited Data Entry'!$B$3:$G$3</definedName>
    <definedName name="_xlchart.v6.5" localSheetId="2" hidden="1">'Trips I''ve Been On Data Entry'!#REF!</definedName>
    <definedName name="_xlchart.v6.5" hidden="1">#REF!</definedName>
    <definedName name="_xlchart.v6.6" localSheetId="3" hidden="1">'Bucket List Data Entry'!#REF!</definedName>
    <definedName name="_xlchart.v6.6" localSheetId="1" hidden="1">'Destinations Visited Data Entry'!$B$4:$B$499</definedName>
    <definedName name="_xlchart.v6.6" localSheetId="2" hidden="1">'Trips I''ve Been On Data Entry'!#REF!</definedName>
    <definedName name="_xlchart.v6.6" hidden="1">#REF!</definedName>
    <definedName name="_xlchart.v6.7" localSheetId="3" hidden="1">'Bucket List Data Entry'!#REF!</definedName>
    <definedName name="_xlchart.v6.7" localSheetId="1" hidden="1">'Destinations Visited Data Entry'!$B$4:$G$499</definedName>
    <definedName name="_xlchart.v6.7" localSheetId="2" hidden="1">'Trips I''ve Been On Data Entry'!#REF!</definedName>
    <definedName name="_xlchart.v6.7" hidden="1">#REF!</definedName>
    <definedName name="_xlchart.v6.8" localSheetId="3" hidden="1">'Bucket List Data Entry'!#REF!</definedName>
    <definedName name="_xlchart.v6.8" localSheetId="1" hidden="1">'Destinations Visited Data Entry'!$G$3</definedName>
    <definedName name="_xlchart.v6.8" localSheetId="2" hidden="1">'Trips I''ve Been On Data Entry'!#REF!</definedName>
    <definedName name="_xlchart.v6.8" hidden="1">#REF!</definedName>
    <definedName name="_xlcn.WorksheetConnection_Table11" hidden="1">Table1</definedName>
  </definedNames>
  <calcPr calcId="191029"/>
  <extLst>
    <ext xmlns:x15="http://schemas.microsoft.com/office/spreadsheetml/2010/11/main" uri="{140A7094-0E35-4892-8432-C4D2E57EDEB5}">
      <x15:workbookPr chartTrackingRefBase="1"/>
    </ext>
    <ext xmlns:x15="http://schemas.microsoft.com/office/spreadsheetml/2010/11/main" uri="{FCE2AD5D-F65C-4FA6-A056-5C36A1767C68}">
      <x15:dataModel>
        <x15:modelTables>
          <x15:modelTable id="Table1" name="Table1" connection="WorksheetConnection_Table1"/>
        </x15:modelTables>
      </x15:dataModel>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7" i="6" l="1"/>
  <c r="C309" i="12"/>
  <c r="C312" i="12"/>
  <c r="D312" i="12"/>
  <c r="D313" i="12" s="1"/>
  <c r="E306" i="12"/>
  <c r="N33" i="7"/>
  <c r="O33" i="7"/>
  <c r="P33" i="7"/>
  <c r="Q33" i="7"/>
  <c r="R33" i="7"/>
  <c r="N34" i="7"/>
  <c r="O34" i="7"/>
  <c r="P34" i="7"/>
  <c r="Q34" i="7"/>
  <c r="R34" i="7"/>
  <c r="AE34" i="7"/>
  <c r="AD34" i="7"/>
  <c r="AC34" i="7"/>
  <c r="AB34" i="7"/>
  <c r="AA34" i="7"/>
  <c r="Z34" i="7"/>
  <c r="V34" i="7"/>
  <c r="U34" i="7"/>
  <c r="T34" i="7"/>
  <c r="S34" i="7"/>
  <c r="AE33" i="7"/>
  <c r="AD33" i="7"/>
  <c r="AC33" i="7"/>
  <c r="AB33" i="7"/>
  <c r="AA33" i="7"/>
  <c r="Z33" i="7"/>
  <c r="Y33" i="7"/>
  <c r="X33" i="7"/>
  <c r="W33" i="7"/>
  <c r="V33" i="7"/>
  <c r="U33" i="7"/>
  <c r="T33" i="7"/>
  <c r="S33" i="7"/>
  <c r="Y5" i="6" l="1"/>
  <c r="W5" i="6"/>
  <c r="Y4" i="6"/>
  <c r="W4" i="6"/>
  <c r="F17" i="7"/>
  <c r="B17" i="7"/>
  <c r="F14" i="7"/>
  <c r="B14" i="7"/>
  <c r="F11" i="7"/>
  <c r="B11" i="7"/>
  <c r="F8" i="7"/>
  <c r="B8" i="7"/>
  <c r="F52" i="7" l="1"/>
  <c r="F51" i="7"/>
  <c r="F50" i="7"/>
  <c r="F49" i="7"/>
  <c r="F48" i="7"/>
  <c r="F47" i="7"/>
  <c r="F46" i="7"/>
  <c r="F45" i="7"/>
  <c r="I34" i="7"/>
  <c r="I35" i="7" s="1"/>
  <c r="C500" i="9"/>
  <c r="D5" i="7" s="1"/>
  <c r="I37" i="7" l="1"/>
  <c r="I36" i="7"/>
  <c r="Q8" i="9" l="1"/>
  <c r="Y34" i="7" s="1"/>
  <c r="Q7" i="9" l="1"/>
  <c r="X34" i="7" s="1"/>
  <c r="E500" i="9" l="1"/>
  <c r="X4" i="6" s="1"/>
  <c r="F500" i="9"/>
  <c r="Z4" i="6" s="1"/>
  <c r="G500" i="9"/>
  <c r="X5" i="6" s="1"/>
  <c r="H500" i="9"/>
  <c r="Z5" i="6" s="1"/>
  <c r="D500" i="9"/>
  <c r="S4" i="6" s="1"/>
  <c r="Q6" i="9"/>
  <c r="U4" i="6" l="1"/>
  <c r="U5" i="6"/>
  <c r="S5" i="6"/>
  <c r="J500" i="9"/>
  <c r="F12" i="7" s="1"/>
  <c r="K500" i="9"/>
  <c r="B15" i="7" s="1"/>
  <c r="L500" i="9"/>
  <c r="B12" i="7" s="1"/>
  <c r="M500" i="9"/>
  <c r="F15" i="7" s="1"/>
  <c r="N500" i="9"/>
  <c r="B18" i="7" s="1"/>
  <c r="O500" i="9"/>
  <c r="B9" i="7" s="1"/>
  <c r="P500" i="9"/>
  <c r="F18" i="7" s="1"/>
  <c r="I500" i="9"/>
  <c r="F9" i="7" s="1"/>
  <c r="Q5" i="9"/>
  <c r="W34" i="7" s="1"/>
  <c r="Q500" i="9" l="1"/>
  <c r="B4" i="7" s="1"/>
  <c r="F13" i="7" s="1"/>
  <c r="G46" i="7"/>
  <c r="G51" i="7"/>
  <c r="G48" i="7"/>
  <c r="G50" i="7"/>
  <c r="G52" i="7"/>
  <c r="G47" i="7"/>
  <c r="G45" i="7"/>
  <c r="G49" i="7"/>
  <c r="C308" i="12"/>
  <c r="C307" i="12"/>
  <c r="C310" i="12"/>
  <c r="C311" i="12"/>
  <c r="C306" i="12"/>
  <c r="C300" i="12"/>
  <c r="B16" i="7" l="1"/>
  <c r="B13" i="7"/>
  <c r="F16" i="7"/>
  <c r="H23" i="7"/>
  <c r="B23" i="7"/>
  <c r="B10" i="7"/>
  <c r="F19" i="7"/>
  <c r="H24" i="7"/>
  <c r="B24" i="7"/>
  <c r="D24" i="7"/>
  <c r="B19" i="7"/>
  <c r="F24" i="7"/>
  <c r="D23" i="7"/>
  <c r="F10" i="7"/>
  <c r="F23" i="7"/>
  <c r="H5" i="7"/>
  <c r="C313" i="12"/>
  <c r="L4" i="6" s="1"/>
  <c r="E300" i="12"/>
  <c r="D300" i="12"/>
  <c r="J64" i="12"/>
  <c r="I64" i="12"/>
  <c r="L12" i="6" s="1"/>
  <c r="H64" i="12"/>
  <c r="D500" i="10" a="1"/>
  <c r="D500" i="10" s="1"/>
  <c r="E500" i="10" a="1"/>
  <c r="E500" i="10" s="1"/>
  <c r="H7" i="6" s="1"/>
  <c r="C500" i="10" a="1"/>
  <c r="C500" i="10" s="1"/>
  <c r="B500" i="10" a="1"/>
  <c r="B500" i="10" s="1"/>
  <c r="B4" i="6" s="1"/>
  <c r="B5" i="6" s="1"/>
  <c r="B7" i="6" l="1"/>
  <c r="B8" i="6" s="1"/>
  <c r="H12" i="6"/>
  <c r="H13" i="6" s="1"/>
  <c r="E309" i="12"/>
  <c r="H15" i="6" s="1"/>
  <c r="E310" i="12"/>
  <c r="D310" i="12"/>
  <c r="D311" i="12"/>
  <c r="L18" i="6" s="1"/>
  <c r="E308" i="12"/>
  <c r="B21" i="6" s="1"/>
  <c r="D309" i="12"/>
  <c r="L15" i="6" s="1"/>
  <c r="D307" i="12"/>
  <c r="F18" i="6" s="1"/>
  <c r="B15" i="6"/>
  <c r="E312" i="12"/>
  <c r="H21" i="6" s="1"/>
  <c r="D306" i="12"/>
  <c r="F15" i="6" s="1"/>
  <c r="D308" i="12"/>
  <c r="F21" i="6" s="1"/>
  <c r="L21" i="6"/>
  <c r="E311" i="12"/>
  <c r="H18" i="6" s="1"/>
  <c r="E307" i="12"/>
  <c r="B18" i="6" s="1"/>
  <c r="B19" i="6" s="1"/>
  <c r="B16" i="6" l="1"/>
  <c r="B22" i="6"/>
  <c r="H16" i="6"/>
  <c r="H22" i="6"/>
  <c r="H19" i="6"/>
  <c r="E313" i="12"/>
  <c r="F12" i="6"/>
  <c r="H4" i="6" l="1"/>
  <c r="H5" i="6" s="1"/>
  <c r="B12" i="6"/>
  <c r="B13" i="6"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John Frace</author>
  </authors>
  <commentList>
    <comment ref="E3" authorId="0" shapeId="0" xr:uid="{2E252266-FA9E-4C1C-88A6-02AED3358B38}">
      <text>
        <r>
          <rPr>
            <b/>
            <sz val="9"/>
            <color indexed="81"/>
            <rFont val="Tahoma"/>
            <family val="2"/>
          </rPr>
          <t>My Criteria for this:</t>
        </r>
        <r>
          <rPr>
            <sz val="9"/>
            <color indexed="81"/>
            <rFont val="Tahoma"/>
            <family val="2"/>
          </rPr>
          <t xml:space="preserve">
Must have stayed overnight, or visited with a real purpose to the city (not a day trip to a park)</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1563C219-A58D-4AE0-B33F-B0807446095D}" keepAlive="1" name="ThisWorkbookDataModel" description="Data Model" type="5" refreshedVersion="6" minRefreshableVersion="5" background="1">
    <dbPr connection="Data Model Connection" command="Model" commandType="1"/>
    <olapPr sendLocale="1" rowDrillCount="1000"/>
    <extLst>
      <ext xmlns:x15="http://schemas.microsoft.com/office/spreadsheetml/2010/11/main" uri="{DE250136-89BD-433C-8126-D09CA5730AF9}">
        <x15:connection id="" model="1"/>
      </ext>
    </extLst>
  </connection>
  <connection id="2" xr16:uid="{895FD5FC-9A9A-45A3-8BFF-7B3F37119BA8}" name="WorksheetConnection_Table1" type="102" refreshedVersion="6" minRefreshableVersion="5">
    <extLst>
      <ext xmlns:x15="http://schemas.microsoft.com/office/spreadsheetml/2010/11/main" uri="{DE250136-89BD-433C-8126-D09CA5730AF9}">
        <x15:connection id="Table1">
          <x15:rangePr sourceName="_xlcn.WorksheetConnection_Table11"/>
        </x15:connection>
      </ext>
    </extLst>
  </connection>
</connections>
</file>

<file path=xl/metadata.xml><?xml version="1.0" encoding="utf-8"?>
<metadata xmlns="http://schemas.openxmlformats.org/spreadsheetml/2006/main" xmlns:xlrd="http://schemas.microsoft.com/office/spreadsheetml/2017/richdata">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<sst xmlns="http://schemas.openxmlformats.org/spreadsheetml/2006/main" count="989" uniqueCount="449">
  <si>
    <t>Continent</t>
  </si>
  <si>
    <t>Country</t>
  </si>
  <si>
    <t>Year of Last Visit</t>
  </si>
  <si>
    <t>Total Visits</t>
  </si>
  <si>
    <t>Year</t>
  </si>
  <si>
    <t>North America</t>
  </si>
  <si>
    <t>Pennsylvania</t>
  </si>
  <si>
    <t>Nescopeck</t>
  </si>
  <si>
    <t>New Jersey</t>
  </si>
  <si>
    <t>Hillsborough</t>
  </si>
  <si>
    <t>Florida</t>
  </si>
  <si>
    <t>Orlando</t>
  </si>
  <si>
    <t>Washington DC</t>
  </si>
  <si>
    <t>New York</t>
  </si>
  <si>
    <t>New York City</t>
  </si>
  <si>
    <t>Niagara Falls</t>
  </si>
  <si>
    <t>New Hampshire</t>
  </si>
  <si>
    <t>White Mountains</t>
  </si>
  <si>
    <t>Glasgow</t>
  </si>
  <si>
    <t>Philidelphia</t>
  </si>
  <si>
    <t>City / Park</t>
  </si>
  <si>
    <t>Europe</t>
  </si>
  <si>
    <t>Scotland</t>
  </si>
  <si>
    <t>Oban</t>
  </si>
  <si>
    <t>Clyde Valley</t>
  </si>
  <si>
    <t>Edinburgh</t>
  </si>
  <si>
    <t>Lothian</t>
  </si>
  <si>
    <t>England</t>
  </si>
  <si>
    <t>Blackpool</t>
  </si>
  <si>
    <t>North West</t>
  </si>
  <si>
    <t>London</t>
  </si>
  <si>
    <t>Greater London</t>
  </si>
  <si>
    <t>Andalusia</t>
  </si>
  <si>
    <t>Malaga</t>
  </si>
  <si>
    <t>Ronda</t>
  </si>
  <si>
    <t>Catalonia</t>
  </si>
  <si>
    <t>Barcelona</t>
  </si>
  <si>
    <t>Asia</t>
  </si>
  <si>
    <t>Guangzhou</t>
  </si>
  <si>
    <t>Shixing</t>
  </si>
  <si>
    <t>Hong Kong</t>
  </si>
  <si>
    <t>Guangdong</t>
  </si>
  <si>
    <t>Dublin</t>
  </si>
  <si>
    <t>Paradise Island</t>
  </si>
  <si>
    <t>Nassau</t>
  </si>
  <si>
    <t>Leinster</t>
  </si>
  <si>
    <t>Capital Region</t>
  </si>
  <si>
    <t>Reykjavik</t>
  </si>
  <si>
    <t>Chicago</t>
  </si>
  <si>
    <t>Illinois</t>
  </si>
  <si>
    <t>Alaska</t>
  </si>
  <si>
    <t>San Francisco</t>
  </si>
  <si>
    <t>Honolulu</t>
  </si>
  <si>
    <t>Hawaii</t>
  </si>
  <si>
    <t>Poipu</t>
  </si>
  <si>
    <t>Los Angeles</t>
  </si>
  <si>
    <t>California</t>
  </si>
  <si>
    <t>Santa Barbara</t>
  </si>
  <si>
    <t>Yosemite NP</t>
  </si>
  <si>
    <t>Utah</t>
  </si>
  <si>
    <t>Zion NP</t>
  </si>
  <si>
    <t>Moab</t>
  </si>
  <si>
    <t>Monument Valley</t>
  </si>
  <si>
    <t>Arizona</t>
  </si>
  <si>
    <t>Grand Canyon NP</t>
  </si>
  <si>
    <t>Las Vegas</t>
  </si>
  <si>
    <t>Nevada</t>
  </si>
  <si>
    <t>San Diego</t>
  </si>
  <si>
    <t>Oregon</t>
  </si>
  <si>
    <t>Portland</t>
  </si>
  <si>
    <t>Depoe Bay</t>
  </si>
  <si>
    <t>Palm Springs</t>
  </si>
  <si>
    <t>Lake Powell</t>
  </si>
  <si>
    <t>Seattle</t>
  </si>
  <si>
    <t>Bend</t>
  </si>
  <si>
    <t>Sisters</t>
  </si>
  <si>
    <t>Crater Lake NP</t>
  </si>
  <si>
    <t>Washington</t>
  </si>
  <si>
    <t>Continents</t>
  </si>
  <si>
    <t>Countries</t>
  </si>
  <si>
    <t>Region</t>
  </si>
  <si>
    <t>Argyll and Bute</t>
  </si>
  <si>
    <t>Destinations Visited</t>
  </si>
  <si>
    <t>Hong Kong SAR</t>
  </si>
  <si>
    <t>Bryce NP</t>
  </si>
  <si>
    <t>Where I've Been</t>
  </si>
  <si>
    <t>US States</t>
  </si>
  <si>
    <t>Places</t>
  </si>
  <si>
    <t>Flags Collected</t>
  </si>
  <si>
    <t>Fun Facts!</t>
  </si>
  <si>
    <t>Furthest Away From Home</t>
  </si>
  <si>
    <t>years</t>
  </si>
  <si>
    <t>months</t>
  </si>
  <si>
    <t>days</t>
  </si>
  <si>
    <t>weeks</t>
  </si>
  <si>
    <t>Total Time Spent On The Road</t>
  </si>
  <si>
    <t>What I've Spent</t>
  </si>
  <si>
    <t>Total Expenses</t>
  </si>
  <si>
    <t>By Category</t>
  </si>
  <si>
    <t>Transport</t>
  </si>
  <si>
    <t>Accomodation</t>
  </si>
  <si>
    <t>Activities</t>
  </si>
  <si>
    <t>Food</t>
  </si>
  <si>
    <t>Local Transport</t>
  </si>
  <si>
    <t>Toilitries</t>
  </si>
  <si>
    <t>Treemap of My Total Expenses</t>
  </si>
  <si>
    <t>All Countries</t>
  </si>
  <si>
    <t>European Countries</t>
  </si>
  <si>
    <t>North American Countries</t>
  </si>
  <si>
    <t>South American Countries</t>
  </si>
  <si>
    <t>Asian Countries</t>
  </si>
  <si>
    <t>African Countries</t>
  </si>
  <si>
    <t>Oceania Countries</t>
  </si>
  <si>
    <t>Fun Facts</t>
  </si>
  <si>
    <t>What I Could Have Bought Instead</t>
  </si>
  <si>
    <t>Since My First Trip I've Spent</t>
  </si>
  <si>
    <t>Pre-Trip Purchases</t>
  </si>
  <si>
    <t>That is from</t>
  </si>
  <si>
    <t>trips!</t>
  </si>
  <si>
    <t xml:space="preserve">Averaging at </t>
  </si>
  <si>
    <t>per trip</t>
  </si>
  <si>
    <t>Days Spent Travelling Per Year</t>
  </si>
  <si>
    <t>Amount Spent Per Year</t>
  </si>
  <si>
    <t>Trips I've Been On</t>
  </si>
  <si>
    <t>Where I Went</t>
  </si>
  <si>
    <t>Length (Days)</t>
  </si>
  <si>
    <t>Total</t>
  </si>
  <si>
    <t>Other</t>
  </si>
  <si>
    <t>Expenses</t>
  </si>
  <si>
    <t>Logistics</t>
  </si>
  <si>
    <t>Do I Want to Visit?</t>
  </si>
  <si>
    <t>Have I Visited?</t>
  </si>
  <si>
    <t>State</t>
  </si>
  <si>
    <t>What Years Have I Visited?</t>
  </si>
  <si>
    <t>Alabama</t>
  </si>
  <si>
    <t>Arkansas</t>
  </si>
  <si>
    <t>Colorado</t>
  </si>
  <si>
    <t>Connecticut</t>
  </si>
  <si>
    <t>Delaware</t>
  </si>
  <si>
    <t>Georgia</t>
  </si>
  <si>
    <t>Idaho</t>
  </si>
  <si>
    <t>Indiana</t>
  </si>
  <si>
    <t>Iowa</t>
  </si>
  <si>
    <t>Kansas</t>
  </si>
  <si>
    <t>Kentucky</t>
  </si>
  <si>
    <t>Louisiana</t>
  </si>
  <si>
    <t>Maine</t>
  </si>
  <si>
    <t>Maryland</t>
  </si>
  <si>
    <t>Massachusetts</t>
  </si>
  <si>
    <t>Michigan</t>
  </si>
  <si>
    <t>Minnesota</t>
  </si>
  <si>
    <t>Mississippi</t>
  </si>
  <si>
    <t>Missouri</t>
  </si>
  <si>
    <t>Montana</t>
  </si>
  <si>
    <t>Nebraska</t>
  </si>
  <si>
    <t>New Mexico</t>
  </si>
  <si>
    <t>North Carolina</t>
  </si>
  <si>
    <t>North Dakota</t>
  </si>
  <si>
    <t>Ohio</t>
  </si>
  <si>
    <t>Oklahoma</t>
  </si>
  <si>
    <t>Rhode Island</t>
  </si>
  <si>
    <t>South Carolina</t>
  </si>
  <si>
    <t>South Dakota</t>
  </si>
  <si>
    <t>Tennessee</t>
  </si>
  <si>
    <t>Texas</t>
  </si>
  <si>
    <t>Vermont</t>
  </si>
  <si>
    <t>Virginia</t>
  </si>
  <si>
    <t>West Virginia</t>
  </si>
  <si>
    <t>Wisconsin</t>
  </si>
  <si>
    <t>Wyoming</t>
  </si>
  <si>
    <t>Yes</t>
  </si>
  <si>
    <t>Africa</t>
  </si>
  <si>
    <t>Algeria</t>
  </si>
  <si>
    <t>Angola</t>
  </si>
  <si>
    <t>Benin</t>
  </si>
  <si>
    <t>Botswana</t>
  </si>
  <si>
    <t>Burkina Faso</t>
  </si>
  <si>
    <t>Burundi</t>
  </si>
  <si>
    <t>Cameroon</t>
  </si>
  <si>
    <t>Canary Islands</t>
  </si>
  <si>
    <t>Cape Verde</t>
  </si>
  <si>
    <t>Central African Republic</t>
  </si>
  <si>
    <t>Chad</t>
  </si>
  <si>
    <t>Comoros &amp; Mayotte</t>
  </si>
  <si>
    <t>Cote D'Ivorie</t>
  </si>
  <si>
    <t>Democratic Republic of Congo</t>
  </si>
  <si>
    <t>Djibouti</t>
  </si>
  <si>
    <t>Egypt</t>
  </si>
  <si>
    <t>Equatorial Guinea</t>
  </si>
  <si>
    <t>Eritrea</t>
  </si>
  <si>
    <t>Ethiopia</t>
  </si>
  <si>
    <t>Gabon</t>
  </si>
  <si>
    <t>Gambia</t>
  </si>
  <si>
    <t>Ghana</t>
  </si>
  <si>
    <t>Guinea</t>
  </si>
  <si>
    <t>Guinea-Bissau</t>
  </si>
  <si>
    <t>Kenya</t>
  </si>
  <si>
    <t>Lesotho</t>
  </si>
  <si>
    <t>Liberia</t>
  </si>
  <si>
    <t>Libya</t>
  </si>
  <si>
    <t>Madagascar</t>
  </si>
  <si>
    <t>Malawi</t>
  </si>
  <si>
    <t>Mali</t>
  </si>
  <si>
    <t>Mauritania</t>
  </si>
  <si>
    <t>Mauritius</t>
  </si>
  <si>
    <t>Morocco</t>
  </si>
  <si>
    <t>Mozambique</t>
  </si>
  <si>
    <t>Namibia</t>
  </si>
  <si>
    <t>Niger</t>
  </si>
  <si>
    <t>Nigeria</t>
  </si>
  <si>
    <t>Republic of Congo</t>
  </si>
  <si>
    <t>Reunion</t>
  </si>
  <si>
    <t>Rwanda</t>
  </si>
  <si>
    <t>Saint Helena</t>
  </si>
  <si>
    <t>Sao Tome and Principe</t>
  </si>
  <si>
    <t>Senegal</t>
  </si>
  <si>
    <t>Seychelles</t>
  </si>
  <si>
    <t>Sierra Leone</t>
  </si>
  <si>
    <t>Somalia</t>
  </si>
  <si>
    <t>South Africa</t>
  </si>
  <si>
    <t>Sudan</t>
  </si>
  <si>
    <t>Swaziland</t>
  </si>
  <si>
    <t>Tanzania</t>
  </si>
  <si>
    <t>Togo</t>
  </si>
  <si>
    <t>Tunisia</t>
  </si>
  <si>
    <t>Uganda</t>
  </si>
  <si>
    <t>Zambia</t>
  </si>
  <si>
    <t>Zimbabwe</t>
  </si>
  <si>
    <t>Antartica</t>
  </si>
  <si>
    <t>Afghanistan</t>
  </si>
  <si>
    <t>Armenia</t>
  </si>
  <si>
    <t>Azerbaijan</t>
  </si>
  <si>
    <t>Bahrain</t>
  </si>
  <si>
    <t>Bangladesh</t>
  </si>
  <si>
    <t>Bhutan</t>
  </si>
  <si>
    <t>Brunei</t>
  </si>
  <si>
    <t>Cambodia</t>
  </si>
  <si>
    <t>China</t>
  </si>
  <si>
    <t>India</t>
  </si>
  <si>
    <t>Indonesia</t>
  </si>
  <si>
    <t>Iran</t>
  </si>
  <si>
    <t>Iraq</t>
  </si>
  <si>
    <t>Israel</t>
  </si>
  <si>
    <t>Japan</t>
  </si>
  <si>
    <t>Jordan</t>
  </si>
  <si>
    <t>Kazakhstan</t>
  </si>
  <si>
    <t>Kuwait</t>
  </si>
  <si>
    <t>Kyrgyzstan</t>
  </si>
  <si>
    <t>Laos</t>
  </si>
  <si>
    <t>Lebanon</t>
  </si>
  <si>
    <t>Malaysia</t>
  </si>
  <si>
    <t>Maldives</t>
  </si>
  <si>
    <t>Mongolia</t>
  </si>
  <si>
    <t>Myanmar [Burma]</t>
  </si>
  <si>
    <t>Nepal</t>
  </si>
  <si>
    <t>North Korea</t>
  </si>
  <si>
    <t>Oman</t>
  </si>
  <si>
    <t>Pakistan</t>
  </si>
  <si>
    <t>Palestine</t>
  </si>
  <si>
    <t>Philippines</t>
  </si>
  <si>
    <t>Qatar</t>
  </si>
  <si>
    <t>Saudi Arabia</t>
  </si>
  <si>
    <t>Singapore</t>
  </si>
  <si>
    <t>South Korea</t>
  </si>
  <si>
    <t>Sri Lanka</t>
  </si>
  <si>
    <t>Syria</t>
  </si>
  <si>
    <t>Taiwan</t>
  </si>
  <si>
    <t>Tajikistan</t>
  </si>
  <si>
    <t>Thailand</t>
  </si>
  <si>
    <t>Timor-Leste</t>
  </si>
  <si>
    <t>Turkmenistan</t>
  </si>
  <si>
    <t>United Arab Emirates</t>
  </si>
  <si>
    <t>Uzbekistan</t>
  </si>
  <si>
    <t>Vietnam</t>
  </si>
  <si>
    <t>Yemen</t>
  </si>
  <si>
    <t>Albania</t>
  </si>
  <si>
    <t>Andorra</t>
  </si>
  <si>
    <t>Austria</t>
  </si>
  <si>
    <t>Belarus</t>
  </si>
  <si>
    <t>Belgium</t>
  </si>
  <si>
    <t>Bosnia and Herzegovina</t>
  </si>
  <si>
    <t>Bulgaria</t>
  </si>
  <si>
    <t>Croatia</t>
  </si>
  <si>
    <t>Cyprus</t>
  </si>
  <si>
    <t>Czech Republic</t>
  </si>
  <si>
    <t>Denmark</t>
  </si>
  <si>
    <t>Estonia</t>
  </si>
  <si>
    <t>Faroe Islands</t>
  </si>
  <si>
    <t>Finland</t>
  </si>
  <si>
    <t>France</t>
  </si>
  <si>
    <t>Germany</t>
  </si>
  <si>
    <t>Gibraltar</t>
  </si>
  <si>
    <t>Greece</t>
  </si>
  <si>
    <t>Hungary</t>
  </si>
  <si>
    <t>Iceland</t>
  </si>
  <si>
    <t>Ireland</t>
  </si>
  <si>
    <t>Italy</t>
  </si>
  <si>
    <t>Latvia</t>
  </si>
  <si>
    <t>Liechtenstein</t>
  </si>
  <si>
    <t>Lithuania</t>
  </si>
  <si>
    <t>Luxembourg</t>
  </si>
  <si>
    <t>Macedonia</t>
  </si>
  <si>
    <t>Malta</t>
  </si>
  <si>
    <t>Moldova</t>
  </si>
  <si>
    <t>Monaco</t>
  </si>
  <si>
    <t>Montenegro</t>
  </si>
  <si>
    <t>Netherlands</t>
  </si>
  <si>
    <t>Northern Ireland</t>
  </si>
  <si>
    <t>Norway</t>
  </si>
  <si>
    <t>Poland</t>
  </si>
  <si>
    <t>Portugal</t>
  </si>
  <si>
    <t>Romania</t>
  </si>
  <si>
    <t>Russia</t>
  </si>
  <si>
    <t>San Marino</t>
  </si>
  <si>
    <t>Serbia</t>
  </si>
  <si>
    <t>Slovakia</t>
  </si>
  <si>
    <t>Slovenia</t>
  </si>
  <si>
    <t>Spain</t>
  </si>
  <si>
    <t>Svalbard</t>
  </si>
  <si>
    <t>Sweden</t>
  </si>
  <si>
    <t>Switzerland</t>
  </si>
  <si>
    <t>Turkey</t>
  </si>
  <si>
    <t>Ukraine</t>
  </si>
  <si>
    <t>Vatican City</t>
  </si>
  <si>
    <t>Wales</t>
  </si>
  <si>
    <t>Anguilla</t>
  </si>
  <si>
    <t>Antigua and Barbuda</t>
  </si>
  <si>
    <t>Aruba</t>
  </si>
  <si>
    <t>Bahamas</t>
  </si>
  <si>
    <t>Barbados</t>
  </si>
  <si>
    <t>Belize</t>
  </si>
  <si>
    <t>Bermuda</t>
  </si>
  <si>
    <t>British Virgin Islands</t>
  </si>
  <si>
    <t>Canada</t>
  </si>
  <si>
    <t>Cayman Islands</t>
  </si>
  <si>
    <t>Costa Rica</t>
  </si>
  <si>
    <t>Cuba</t>
  </si>
  <si>
    <t>Curaçao</t>
  </si>
  <si>
    <t>Dominica</t>
  </si>
  <si>
    <t>Dominican Republic</t>
  </si>
  <si>
    <t>El Salvador</t>
  </si>
  <si>
    <t>Greenland</t>
  </si>
  <si>
    <t>Grenada</t>
  </si>
  <si>
    <t>Guadeloupe</t>
  </si>
  <si>
    <t>Guatemala</t>
  </si>
  <si>
    <t>Haiti</t>
  </si>
  <si>
    <t>Honduras</t>
  </si>
  <si>
    <t>Jamaica</t>
  </si>
  <si>
    <t>Martinique</t>
  </si>
  <si>
    <t>Mexico</t>
  </si>
  <si>
    <t>Montserrat</t>
  </si>
  <si>
    <t>Netherlands Antilles</t>
  </si>
  <si>
    <t>Nicaragua</t>
  </si>
  <si>
    <t>Panama</t>
  </si>
  <si>
    <t>Puerto Rico</t>
  </si>
  <si>
    <t>Saint Barthellemy</t>
  </si>
  <si>
    <t>Saint Kitts and Nevis</t>
  </si>
  <si>
    <t>Saint Lucia</t>
  </si>
  <si>
    <t>Saint Martin</t>
  </si>
  <si>
    <t>Saint Pierre and Miquelon</t>
  </si>
  <si>
    <t>Saint Vincent and the Grenadines</t>
  </si>
  <si>
    <t>Trinidad and Tobago</t>
  </si>
  <si>
    <t>Turks and Caicos Islands</t>
  </si>
  <si>
    <t>U.S. Virgin Islands</t>
  </si>
  <si>
    <t>United States</t>
  </si>
  <si>
    <t>Oceania</t>
  </si>
  <si>
    <t>American Samoa</t>
  </si>
  <si>
    <t>Australia</t>
  </si>
  <si>
    <t>Cook Islands</t>
  </si>
  <si>
    <t>Fiji</t>
  </si>
  <si>
    <t>French Polynesia</t>
  </si>
  <si>
    <t>Guam</t>
  </si>
  <si>
    <t>Kiribati</t>
  </si>
  <si>
    <t>Marshall Islands</t>
  </si>
  <si>
    <t>Micronesia</t>
  </si>
  <si>
    <t>Nauru</t>
  </si>
  <si>
    <t>New Caledonia</t>
  </si>
  <si>
    <t>New Zealand</t>
  </si>
  <si>
    <t>Niue</t>
  </si>
  <si>
    <t>Northern Mariana Islands</t>
  </si>
  <si>
    <t>Palau</t>
  </si>
  <si>
    <t>Papua New Guinea</t>
  </si>
  <si>
    <t>Pitcairn Islands</t>
  </si>
  <si>
    <t>Samoa</t>
  </si>
  <si>
    <t>Solomon Islands</t>
  </si>
  <si>
    <t>Tokelau</t>
  </si>
  <si>
    <t>Tonga</t>
  </si>
  <si>
    <t>Tuvalu</t>
  </si>
  <si>
    <t>Vanuatu</t>
  </si>
  <si>
    <t>Wallis and Futuna</t>
  </si>
  <si>
    <t>South America</t>
  </si>
  <si>
    <t>Argentina</t>
  </si>
  <si>
    <t>Bolivia</t>
  </si>
  <si>
    <t>Brazil</t>
  </si>
  <si>
    <t>Chile</t>
  </si>
  <si>
    <t>Colombia</t>
  </si>
  <si>
    <t>Ecuador</t>
  </si>
  <si>
    <t>Falkland Islands</t>
  </si>
  <si>
    <t>French Guiana</t>
  </si>
  <si>
    <t>Guyana</t>
  </si>
  <si>
    <t>Paraguay</t>
  </si>
  <si>
    <t>Peru</t>
  </si>
  <si>
    <t>Suriname</t>
  </si>
  <si>
    <t>Uruguay</t>
  </si>
  <si>
    <t>Venezuela</t>
  </si>
  <si>
    <t>2017, 2018, 2019, 2020</t>
  </si>
  <si>
    <t>2017, 2019</t>
  </si>
  <si>
    <t>I Have Visited</t>
  </si>
  <si>
    <t>I Want to Visit</t>
  </si>
  <si>
    <t>/</t>
  </si>
  <si>
    <t>Honolulu, Hawaii, USA</t>
  </si>
  <si>
    <t>That is 6,870 miles away from Dunoon!</t>
  </si>
  <si>
    <t>Nights Spent In Accomodation</t>
  </si>
  <si>
    <t>World Trip</t>
  </si>
  <si>
    <t>Day of First Trip:</t>
  </si>
  <si>
    <t>Days Since Then:</t>
  </si>
  <si>
    <t>a day</t>
  </si>
  <si>
    <t>a week</t>
  </si>
  <si>
    <t>a month</t>
  </si>
  <si>
    <t>a year</t>
  </si>
  <si>
    <t>bananas</t>
  </si>
  <si>
    <t>litres of Irn Bru</t>
  </si>
  <si>
    <t>PS4 Pro's</t>
  </si>
  <si>
    <t>houses</t>
  </si>
  <si>
    <t>Expense</t>
  </si>
  <si>
    <t>Amount</t>
  </si>
  <si>
    <t>Night Spent In…</t>
  </si>
  <si>
    <t>Hotels:</t>
  </si>
  <si>
    <t>Hostels:</t>
  </si>
  <si>
    <t>Others:</t>
  </si>
  <si>
    <r>
      <t xml:space="preserve">From the Bucket List 
</t>
    </r>
    <r>
      <rPr>
        <b/>
        <i/>
        <sz val="11"/>
        <color theme="0"/>
        <rFont val="Calibri"/>
        <family val="2"/>
        <scheme val="minor"/>
      </rPr>
      <t>(places where I actually want to visit)</t>
    </r>
  </si>
  <si>
    <t>Dunoon</t>
  </si>
  <si>
    <t>I Live Here!</t>
  </si>
  <si>
    <t>Iona &amp; Staffa</t>
  </si>
  <si>
    <r>
      <rPr>
        <b/>
        <sz val="11"/>
        <color theme="2" tint="-0.499984740745262"/>
        <rFont val="Calibri"/>
        <family val="2"/>
        <scheme val="minor"/>
      </rPr>
      <t>grey</t>
    </r>
    <r>
      <rPr>
        <b/>
        <sz val="11"/>
        <color theme="1"/>
        <rFont val="Calibri"/>
        <family val="2"/>
        <scheme val="minor"/>
      </rPr>
      <t xml:space="preserve"> = </t>
    </r>
    <r>
      <rPr>
        <sz val="11"/>
        <color theme="1"/>
        <rFont val="Calibri"/>
        <family val="2"/>
        <scheme val="minor"/>
      </rPr>
      <t>where I want to go</t>
    </r>
  </si>
  <si>
    <r>
      <rPr>
        <b/>
        <sz val="11"/>
        <color theme="5"/>
        <rFont val="Calibri"/>
        <family val="2"/>
        <scheme val="minor"/>
      </rPr>
      <t>col</t>
    </r>
    <r>
      <rPr>
        <b/>
        <sz val="11"/>
        <color theme="8"/>
        <rFont val="Calibri"/>
        <family val="2"/>
        <scheme val="minor"/>
      </rPr>
      <t>ou</t>
    </r>
    <r>
      <rPr>
        <b/>
        <sz val="11"/>
        <color theme="9"/>
        <rFont val="Calibri"/>
        <family val="2"/>
        <scheme val="minor"/>
      </rPr>
      <t>red</t>
    </r>
    <r>
      <rPr>
        <b/>
        <sz val="11"/>
        <color theme="1"/>
        <rFont val="Calibri"/>
        <family val="2"/>
        <scheme val="minor"/>
      </rPr>
      <t xml:space="preserve"> = </t>
    </r>
    <r>
      <rPr>
        <sz val="11"/>
        <color theme="1"/>
        <rFont val="Calibri"/>
        <family val="2"/>
        <scheme val="minor"/>
      </rPr>
      <t>where I have been</t>
    </r>
  </si>
  <si>
    <t>Days</t>
  </si>
  <si>
    <t>Family/Friends:</t>
  </si>
  <si>
    <t>Destinations Visited Data Entry</t>
  </si>
  <si>
    <t>Trips I've Been On Data Entry</t>
  </si>
  <si>
    <t>Bucket List Data Entry</t>
  </si>
  <si>
    <t>Where I've Been Chart</t>
  </si>
  <si>
    <t>Thanks for trying out the spreadsheet! It's really just designed for myself and my own interests, but maybe you'll find it useful too! Or you can edit/remove things to make it your own. Here's some tips on how to use it, but if you've got any more questions, get in touch at john@travellingtabby.com! :)</t>
  </si>
  <si>
    <t>This sheet is used to track all the 'places' you've visited. It's pretty self explanatory, and you should be able to work out how to use it! 
Just enter every specific place you've been. I class this as somewhere I've stayed overnight, or visited with a real purpose (not a day trip to a park). Although I do sometimes make exceptions! What you could as a place visited is up to you.
The continent column is used to count how many conitinents you've visited in the 'Where I've Been' sheet, and the city/park column is used to count how many 'places' you've visited in that same sheet.
The other columns are used to populate the 'Where I've Been Chart' sheet. Although, the year of last visit and total visits columns don't do anything, I just include them for personal reference! Maybe I'll use them again in the future for something.</t>
  </si>
  <si>
    <t xml:space="preserve">Here, just enter all the trips you've been on, how many nights you've spent in each type of accomodation, and what you've spent. 
The 'nights spent in accomodation' and 'expenses' subheadings are editable, so change them to whatever categories you want. 
The data in here is used in most of the 'What I've Spent' sheet, and also some of the fun facts section of the 'Where I've been' sheet. </t>
  </si>
  <si>
    <t>This sheet is used to track exactly how many countries / US states you've visited, and how many you want to visit.
I find this interesting and blindly trying to visit every country in the world seems stupid, when not all of them seem worth visiting. Why not just track how many you've seen from what you actually want to see?
There's actually no official list of countries in the world! I tried to make one up which I like, but feel free to remove or add countries as you seem fit. Same goes for the US table, if you want to add places like Puerto Rico or Guam. (although those are also in the country table).
Anyways, just enter 'yes' if you've visited each country/state, and 'yes' if you want to visit it. The 'What years have I visited' column isn't used for anything, just as a personal reference. The data from this sheet is used in the 'Where I've Been' sheet.</t>
  </si>
  <si>
    <t>This sheet is a nice way to display where you've been! It's mostly automated, but not completely. Feel free to change around the colours or design of the sheet.
The 'furthest away from home' section is manual entry. To work it out, go onto google maps, right click on your hometown, and select 'measure distance'. A sort of ruler will appear, and you can measure how far away places are from home!
The map is also manually made and inserted as an image. You can design yours however you like, but 'Matador Network Travel Map' is a pretty good website for making a map like that, with a bucket list included.
The flags collected are also just manually inserted as images. I suggest copying and pasting a flag, then right clicking on it and going to change picture, and then select online source. Then search something like 'canada flag wiki', and select the first image. Then adjust the size settings to match the other flags, and align it. It's a pain, but once you've set it up, it looks pretty awesome!!</t>
  </si>
  <si>
    <t>This sheet helps visualize how much you've spent travelling. Not always that fun to look at!! Again, most of this is automated, but not all.
You can adjust the 'what I could have bought isntead' section to whatever you like, just change the captions and formulas. For the 'Since my first trip' section, scroll down to cell I33 and change that to the leaving date of your first trip. 
The treemap should populate itself, but feel free to change it to a bar chart.
The two column charts should populate themselves, but you may need to adjust the years. To do this, select one, and scroll down a but to rows 32 - 34. You'll see some cells highlighted in purple/blue. Drag these by the corners to cover all the years you want to include in the charts. Well, that is how I do it at least! Hopefully it works for you! If not, then get in touch and I'll try to help!</t>
  </si>
  <si>
    <t>I love this way of visualizing where I've been! It should populate itself from the destinations visited data entry sheet. But you may need to adjust the text size to make sure it fits everything in. If you've visited hundreds of places, it just might not work very well as there's too much data to try and display.
Once you're done entering the data in the destinations visited data entry sheet, you need to sort it properly for the chart to work. First sort a-z by 'city / park', then region, then country, then continent. If you don't do this, it won't display right.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</si>
</sst>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8" formatCode="&quot;£&quot;#,##0.00"/>
    <numFmt numFmtId="169" formatCode="&quot;£&quot;#,##0"/>
  </numFmts>
  <fonts count="19" x14ac:knownFonts="1">
    <font>
      <sz val="11"/>
      <color theme="1"/>
      <name val="Calibri"/>
      <family val="2"/>
      <scheme val="minor"/>
    </font>
    <font>
      <b/>
      <sz val="11"/>
      <color theme="0"/>
      <name val="Calibri"/>
      <family val="2"/>
      <scheme val="minor"/>
    </font>
    <font>
      <b/>
      <sz val="12"/>
      <color theme="0"/>
      <name val="Calibri"/>
      <family val="2"/>
      <scheme val="minor"/>
    </font>
    <font>
      <b/>
      <sz val="18"/>
      <color theme="0"/>
      <name val="Calibri"/>
      <family val="2"/>
      <scheme val="minor"/>
    </font>
    <font>
      <sz val="12"/>
      <color theme="0"/>
      <name val="Calibri"/>
      <family val="2"/>
      <scheme val="minor"/>
    </font>
    <font>
      <sz val="9"/>
      <color indexed="81"/>
      <name val="Tahoma"/>
      <family val="2"/>
    </font>
    <font>
      <b/>
      <sz val="9"/>
      <color indexed="81"/>
      <name val="Tahoma"/>
      <family val="2"/>
    </font>
    <font>
      <sz val="8"/>
      <name val="Calibri"/>
      <family val="2"/>
      <scheme val="minor"/>
    </font>
    <font>
      <sz val="11"/>
      <color theme="1"/>
      <name val="Calibri"/>
      <family val="2"/>
      <scheme val="minor"/>
    </font>
    <font>
      <b/>
      <sz val="14"/>
      <color theme="0"/>
      <name val="Calibri"/>
      <family val="2"/>
      <scheme val="minor"/>
    </font>
    <font>
      <sz val="18"/>
      <color theme="0"/>
      <name val="Calibri"/>
      <family val="2"/>
      <scheme val="minor"/>
    </font>
    <font>
      <sz val="11"/>
      <color theme="0"/>
      <name val="Calibri"/>
      <family val="2"/>
      <scheme val="minor"/>
    </font>
    <font>
      <b/>
      <i/>
      <sz val="11"/>
      <color theme="0"/>
      <name val="Calibri"/>
      <family val="2"/>
      <scheme val="minor"/>
    </font>
    <font>
      <b/>
      <sz val="11"/>
      <color theme="1"/>
      <name val="Calibri"/>
      <family val="2"/>
      <scheme val="minor"/>
    </font>
    <font>
      <b/>
      <sz val="16"/>
      <color theme="0"/>
      <name val="Calibri"/>
      <family val="2"/>
      <scheme val="minor"/>
    </font>
    <font>
      <b/>
      <sz val="11"/>
      <color theme="2" tint="-0.499984740745262"/>
      <name val="Calibri"/>
      <family val="2"/>
      <scheme val="minor"/>
    </font>
    <font>
      <b/>
      <sz val="11"/>
      <color theme="5"/>
      <name val="Calibri"/>
      <family val="2"/>
      <scheme val="minor"/>
    </font>
    <font>
      <b/>
      <sz val="11"/>
      <color theme="8"/>
      <name val="Calibri"/>
      <family val="2"/>
      <scheme val="minor"/>
    </font>
    <font>
      <b/>
      <sz val="11"/>
      <color theme="9"/>
      <name val="Calibri"/>
      <family val="2"/>
      <scheme val="minor"/>
    </font>
  </fonts>
  <fills count="17">
    <fill>
      <patternFill patternType="none"/>
    </fill>
    <fill>
      <patternFill patternType="gray125"/>
    </fill>
    <fill>
      <patternFill patternType="solid">
        <fgColor theme="1"/>
        <bgColor indexed="64"/>
      </patternFill>
    </fill>
    <fill>
      <patternFill patternType="solid">
        <fgColor theme="9" tint="-0.249977111117893"/>
        <bgColor indexed="64"/>
      </patternFill>
    </fill>
    <fill>
      <patternFill patternType="solid">
        <fgColor theme="8" tint="-0.249977111117893"/>
        <bgColor indexed="64"/>
      </patternFill>
    </fill>
    <fill>
      <patternFill patternType="solid">
        <fgColor theme="7" tint="-0.249977111117893"/>
        <bgColor indexed="64"/>
      </patternFill>
    </fill>
    <fill>
      <patternFill patternType="solid">
        <fgColor theme="5" tint="-0.249977111117893"/>
        <bgColor indexed="64"/>
      </patternFill>
    </fill>
    <fill>
      <patternFill patternType="solid">
        <fgColor theme="4" tint="-0.249977111117893"/>
        <bgColor indexed="64"/>
      </patternFill>
    </fill>
    <fill>
      <patternFill patternType="solid">
        <fgColor theme="6" tint="-0.499984740745262"/>
        <bgColor indexed="64"/>
      </patternFill>
    </fill>
    <fill>
      <patternFill patternType="solid">
        <fgColor theme="0" tint="-0.499984740745262"/>
        <bgColor indexed="64"/>
      </patternFill>
    </fill>
    <fill>
      <patternFill patternType="solid">
        <fgColor theme="6"/>
        <bgColor indexed="64"/>
      </patternFill>
    </fill>
    <fill>
      <patternFill patternType="lightUp">
        <bgColor theme="6" tint="-0.499984740745262"/>
      </patternFill>
    </fill>
    <fill>
      <patternFill patternType="lightUp">
        <bgColor theme="8" tint="-0.499984740745262"/>
      </patternFill>
    </fill>
    <fill>
      <patternFill patternType="lightUp">
        <bgColor theme="5" tint="-0.499984740745262"/>
      </patternFill>
    </fill>
    <fill>
      <patternFill patternType="lightUp">
        <bgColor theme="7" tint="-0.499984740745262"/>
      </patternFill>
    </fill>
    <fill>
      <patternFill patternType="lightUp">
        <bgColor theme="9" tint="-0.499984740745262"/>
      </patternFill>
    </fill>
    <fill>
      <patternFill patternType="lightUp">
        <bgColor theme="4" tint="-0.499984740745262"/>
      </patternFill>
    </fill>
  </fills>
  <borders count="65">
    <border>
      <left/>
      <right/>
      <top/>
      <bottom/>
      <diagonal/>
    </border>
    <border>
      <left/>
      <right/>
      <top style="thin">
        <color theme="1"/>
      </top>
      <bottom style="thin">
        <color theme="1"/>
      </bottom>
      <diagonal/>
    </border>
    <border>
      <left style="thin">
        <color auto="1"/>
      </left>
      <right style="thin">
        <color theme="0"/>
      </right>
      <top style="thin">
        <color auto="1"/>
      </top>
      <bottom style="thin">
        <color theme="0"/>
      </bottom>
      <diagonal/>
    </border>
    <border>
      <left style="thin">
        <color theme="0"/>
      </left>
      <right style="thin">
        <color theme="0"/>
      </right>
      <top style="thin">
        <color auto="1"/>
      </top>
      <bottom style="thin">
        <color theme="0"/>
      </bottom>
      <diagonal/>
    </border>
    <border>
      <left style="thin">
        <color auto="1"/>
      </left>
      <right style="thin">
        <color theme="0"/>
      </right>
      <top/>
      <bottom style="thin">
        <color auto="1"/>
      </bottom>
      <diagonal/>
    </border>
    <border>
      <left style="thin">
        <color theme="0"/>
      </left>
      <right style="thin">
        <color theme="0"/>
      </right>
      <top/>
      <bottom style="thin">
        <color auto="1"/>
      </bottom>
      <diagonal/>
    </border>
    <border>
      <left/>
      <right/>
      <top style="thin">
        <color theme="1"/>
      </top>
      <bottom/>
      <diagonal/>
    </border>
    <border>
      <left/>
      <right/>
      <top style="medium">
        <color theme="0"/>
      </top>
      <bottom/>
      <diagonal/>
    </border>
    <border>
      <left/>
      <right style="thick">
        <color theme="0"/>
      </right>
      <top style="medium">
        <color theme="0"/>
      </top>
      <bottom/>
      <diagonal/>
    </border>
    <border>
      <left/>
      <right style="thick">
        <color theme="0"/>
      </right>
      <top/>
      <bottom/>
      <diagonal/>
    </border>
    <border>
      <left/>
      <right/>
      <top/>
      <bottom style="thick">
        <color theme="0"/>
      </bottom>
      <diagonal/>
    </border>
    <border>
      <left/>
      <right/>
      <top/>
      <bottom style="medium">
        <color theme="0"/>
      </bottom>
      <diagonal/>
    </border>
    <border>
      <left/>
      <right style="thick">
        <color theme="0"/>
      </right>
      <top/>
      <bottom style="medium">
        <color theme="0"/>
      </bottom>
      <diagonal/>
    </border>
    <border>
      <left/>
      <right/>
      <top style="thick">
        <color theme="0"/>
      </top>
      <bottom style="medium">
        <color theme="0"/>
      </bottom>
      <diagonal/>
    </border>
    <border>
      <left/>
      <right style="thick">
        <color theme="0"/>
      </right>
      <top style="thick">
        <color theme="0"/>
      </top>
      <bottom style="medium">
        <color theme="0"/>
      </bottom>
      <diagonal/>
    </border>
    <border>
      <left style="thick">
        <color theme="0"/>
      </left>
      <right/>
      <top style="thick">
        <color theme="0"/>
      </top>
      <bottom style="medium">
        <color theme="0"/>
      </bottom>
      <diagonal/>
    </border>
    <border>
      <left style="thick">
        <color theme="0"/>
      </left>
      <right/>
      <top/>
      <bottom/>
      <diagonal/>
    </border>
    <border>
      <left style="thick">
        <color theme="0"/>
      </left>
      <right/>
      <top style="medium">
        <color theme="0"/>
      </top>
      <bottom/>
      <diagonal/>
    </border>
    <border>
      <left style="medium">
        <color theme="1"/>
      </left>
      <right/>
      <top style="medium">
        <color theme="1"/>
      </top>
      <bottom style="thick">
        <color theme="0"/>
      </bottom>
      <diagonal/>
    </border>
    <border>
      <left/>
      <right/>
      <top style="medium">
        <color theme="1"/>
      </top>
      <bottom style="thick">
        <color theme="0"/>
      </bottom>
      <diagonal/>
    </border>
    <border>
      <left/>
      <right style="medium">
        <color theme="1"/>
      </right>
      <top style="medium">
        <color theme="1"/>
      </top>
      <bottom style="thick">
        <color theme="0"/>
      </bottom>
      <diagonal/>
    </border>
    <border>
      <left style="medium">
        <color theme="1"/>
      </left>
      <right/>
      <top/>
      <bottom style="medium">
        <color theme="0"/>
      </bottom>
      <diagonal/>
    </border>
    <border>
      <left/>
      <right style="medium">
        <color theme="1"/>
      </right>
      <top/>
      <bottom style="medium">
        <color theme="0"/>
      </bottom>
      <diagonal/>
    </border>
    <border>
      <left style="medium">
        <color theme="1"/>
      </left>
      <right/>
      <top/>
      <bottom/>
      <diagonal/>
    </border>
    <border>
      <left/>
      <right style="medium">
        <color theme="1"/>
      </right>
      <top/>
      <bottom/>
      <diagonal/>
    </border>
    <border>
      <left style="medium">
        <color theme="1"/>
      </left>
      <right/>
      <top style="thick">
        <color theme="0"/>
      </top>
      <bottom style="medium">
        <color theme="0"/>
      </bottom>
      <diagonal/>
    </border>
    <border>
      <left/>
      <right style="medium">
        <color theme="1"/>
      </right>
      <top style="thick">
        <color theme="0"/>
      </top>
      <bottom style="medium">
        <color theme="0"/>
      </bottom>
      <diagonal/>
    </border>
    <border>
      <left style="medium">
        <color theme="1"/>
      </left>
      <right/>
      <top/>
      <bottom style="medium">
        <color theme="1"/>
      </bottom>
      <diagonal/>
    </border>
    <border>
      <left/>
      <right/>
      <top/>
      <bottom style="medium">
        <color theme="1"/>
      </bottom>
      <diagonal/>
    </border>
    <border>
      <left/>
      <right style="thick">
        <color theme="0"/>
      </right>
      <top/>
      <bottom style="medium">
        <color theme="1"/>
      </bottom>
      <diagonal/>
    </border>
    <border>
      <left/>
      <right style="medium">
        <color theme="1"/>
      </right>
      <top/>
      <bottom style="medium">
        <color theme="1"/>
      </bottom>
      <diagonal/>
    </border>
    <border>
      <left style="thick">
        <color theme="0"/>
      </left>
      <right/>
      <top/>
      <bottom style="medium">
        <color theme="1"/>
      </bottom>
      <diagonal/>
    </border>
    <border>
      <left style="medium">
        <color auto="1"/>
      </left>
      <right/>
      <top style="medium">
        <color auto="1"/>
      </top>
      <bottom/>
      <diagonal/>
    </border>
    <border>
      <left/>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style="medium">
        <color auto="1"/>
      </top>
      <bottom style="thick">
        <color theme="0"/>
      </bottom>
      <diagonal/>
    </border>
    <border>
      <left/>
      <right/>
      <top style="medium">
        <color auto="1"/>
      </top>
      <bottom style="thick">
        <color theme="0"/>
      </bottom>
      <diagonal/>
    </border>
    <border>
      <left/>
      <right style="medium">
        <color auto="1"/>
      </right>
      <top style="medium">
        <color auto="1"/>
      </top>
      <bottom style="thick">
        <color theme="0"/>
      </bottom>
      <diagonal/>
    </border>
    <border>
      <left/>
      <right style="thick">
        <color theme="0"/>
      </right>
      <top/>
      <bottom style="medium">
        <color auto="1"/>
      </bottom>
      <diagonal/>
    </border>
    <border>
      <left style="thick">
        <color theme="0"/>
      </left>
      <right/>
      <top/>
      <bottom style="medium">
        <color auto="1"/>
      </bottom>
      <diagonal/>
    </border>
    <border>
      <left style="medium">
        <color auto="1"/>
      </left>
      <right/>
      <top style="medium">
        <color theme="0"/>
      </top>
      <bottom/>
      <diagonal/>
    </border>
    <border>
      <left/>
      <right style="medium">
        <color auto="1"/>
      </right>
      <top style="medium">
        <color theme="0"/>
      </top>
      <bottom/>
      <diagonal/>
    </border>
    <border>
      <left style="medium">
        <color theme="1"/>
      </left>
      <right/>
      <top style="medium">
        <color theme="0"/>
      </top>
      <bottom/>
      <diagonal/>
    </border>
    <border>
      <left/>
      <right style="medium">
        <color theme="1"/>
      </right>
      <top style="medium">
        <color theme="0"/>
      </top>
      <bottom/>
      <diagonal/>
    </border>
    <border>
      <left style="medium">
        <color theme="1"/>
      </left>
      <right/>
      <top/>
      <bottom style="thick">
        <color theme="0"/>
      </bottom>
      <diagonal/>
    </border>
    <border>
      <left/>
      <right style="thick">
        <color theme="0"/>
      </right>
      <top/>
      <bottom style="thick">
        <color theme="0"/>
      </bottom>
      <diagonal/>
    </border>
    <border>
      <left style="thick">
        <color theme="0"/>
      </left>
      <right/>
      <top/>
      <bottom style="thick">
        <color theme="0"/>
      </bottom>
      <diagonal/>
    </border>
    <border>
      <left/>
      <right style="medium">
        <color auto="1"/>
      </right>
      <top style="thick">
        <color theme="0"/>
      </top>
      <bottom style="medium">
        <color theme="0"/>
      </bottom>
      <diagonal/>
    </border>
    <border>
      <left style="medium">
        <color auto="1"/>
      </left>
      <right/>
      <top style="thick">
        <color theme="0"/>
      </top>
      <bottom style="medium">
        <color theme="0"/>
      </bottom>
      <diagonal/>
    </border>
    <border>
      <left/>
      <right style="medium">
        <color theme="1"/>
      </right>
      <top/>
      <bottom style="thick">
        <color theme="0"/>
      </bottom>
      <diagonal/>
    </border>
    <border>
      <left style="thick">
        <color theme="0"/>
      </left>
      <right style="thick">
        <color theme="0"/>
      </right>
      <top/>
      <bottom style="thick">
        <color theme="0"/>
      </bottom>
      <diagonal/>
    </border>
    <border>
      <left/>
      <right style="thin">
        <color theme="0"/>
      </right>
      <top/>
      <bottom style="thin">
        <color auto="1"/>
      </bottom>
      <diagonal/>
    </border>
    <border>
      <left style="thin">
        <color theme="0"/>
      </left>
      <right/>
      <top/>
      <bottom style="thin">
        <color auto="1"/>
      </bottom>
      <diagonal/>
    </border>
    <border>
      <left/>
      <right style="medium">
        <color theme="0"/>
      </right>
      <top/>
      <bottom/>
      <diagonal/>
    </border>
    <border>
      <left style="medium">
        <color theme="0"/>
      </left>
      <right style="medium">
        <color theme="0"/>
      </right>
      <top/>
      <bottom/>
      <diagonal/>
    </border>
    <border>
      <left/>
      <right style="thick">
        <color theme="0"/>
      </right>
      <top style="thick">
        <color theme="0"/>
      </top>
      <bottom style="thick">
        <color theme="0"/>
      </bottom>
      <diagonal/>
    </border>
    <border>
      <left style="thick">
        <color theme="0"/>
      </left>
      <right style="thick">
        <color theme="0"/>
      </right>
      <top style="thick">
        <color theme="0"/>
      </top>
      <bottom style="thick">
        <color theme="0"/>
      </bottom>
      <diagonal/>
    </border>
    <border>
      <left style="thick">
        <color theme="0"/>
      </left>
      <right/>
      <top style="thick">
        <color theme="0"/>
      </top>
      <bottom style="thick">
        <color theme="0"/>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2">
    <xf numFmtId="0" fontId="0" fillId="0" borderId="0"/>
    <xf numFmtId="9" fontId="8" fillId="0" borderId="0" applyFont="0" applyFill="0" applyBorder="0" applyAlignment="0" applyProtection="0"/>
  </cellStyleXfs>
  <cellXfs count="210">
    <xf numFmtId="0" fontId="0" fillId="0" borderId="0" xfId="0"/>
    <xf numFmtId="0" fontId="0" fillId="0" borderId="0" xfId="0" applyAlignment="1">
      <alignment horizontal="center" vertical="center"/>
    </xf>
    <xf numFmtId="0" fontId="1" fillId="2" borderId="4" xfId="0" applyFont="1" applyFill="1" applyBorder="1" applyAlignment="1">
      <alignment horizontal="center" vertical="center"/>
    </xf>
    <xf numFmtId="0" fontId="1" fillId="2" borderId="5" xfId="0" applyFont="1" applyFill="1" applyBorder="1" applyAlignment="1">
      <alignment horizontal="center" vertical="center"/>
    </xf>
    <xf numFmtId="0" fontId="4" fillId="2" borderId="0" xfId="0" applyFont="1" applyFill="1" applyAlignment="1">
      <alignment horizontal="center" vertical="center"/>
    </xf>
    <xf numFmtId="0" fontId="0" fillId="0" borderId="0" xfId="0" applyFill="1" applyAlignment="1">
      <alignment horizontal="center" vertical="center"/>
    </xf>
    <xf numFmtId="49" fontId="0" fillId="0" borderId="1" xfId="0" applyNumberFormat="1" applyFont="1" applyFill="1" applyBorder="1" applyAlignment="1">
      <alignment horizontal="center" vertical="center"/>
    </xf>
    <xf numFmtId="0" fontId="0" fillId="0" borderId="1" xfId="0" applyFill="1" applyBorder="1" applyAlignment="1">
      <alignment horizontal="center" vertical="center"/>
    </xf>
    <xf numFmtId="49" fontId="0" fillId="0" borderId="0" xfId="0" applyNumberFormat="1" applyFont="1" applyFill="1" applyBorder="1" applyAlignment="1">
      <alignment horizontal="center" vertical="center"/>
    </xf>
    <xf numFmtId="49" fontId="0" fillId="0" borderId="1" xfId="0" applyNumberFormat="1" applyFill="1" applyBorder="1" applyAlignment="1">
      <alignment horizontal="center" vertical="center"/>
    </xf>
    <xf numFmtId="0" fontId="0" fillId="0" borderId="0" xfId="0" applyFill="1" applyBorder="1" applyAlignment="1">
      <alignment horizontal="center" vertical="center"/>
    </xf>
    <xf numFmtId="0" fontId="10" fillId="6" borderId="0" xfId="0" applyFont="1" applyFill="1" applyBorder="1" applyAlignment="1">
      <alignment vertical="center"/>
    </xf>
    <xf numFmtId="0" fontId="10" fillId="3" borderId="0" xfId="0" applyFont="1" applyFill="1" applyBorder="1" applyAlignment="1">
      <alignment vertical="center"/>
    </xf>
    <xf numFmtId="0" fontId="10" fillId="7" borderId="0" xfId="0" applyFont="1" applyFill="1" applyBorder="1" applyAlignment="1">
      <alignment vertical="center"/>
    </xf>
    <xf numFmtId="0" fontId="10" fillId="5" borderId="0" xfId="0" applyFont="1" applyFill="1" applyBorder="1" applyAlignment="1">
      <alignment vertical="center"/>
    </xf>
    <xf numFmtId="0" fontId="0" fillId="0" borderId="34" xfId="0" applyBorder="1"/>
    <xf numFmtId="0" fontId="0" fillId="0" borderId="0" xfId="0" applyBorder="1"/>
    <xf numFmtId="0" fontId="0" fillId="0" borderId="35" xfId="0" applyBorder="1"/>
    <xf numFmtId="0" fontId="0" fillId="0" borderId="36" xfId="0" applyBorder="1"/>
    <xf numFmtId="0" fontId="0" fillId="0" borderId="37" xfId="0" applyBorder="1"/>
    <xf numFmtId="0" fontId="0" fillId="0" borderId="38" xfId="0" applyBorder="1"/>
    <xf numFmtId="0" fontId="11" fillId="3" borderId="7" xfId="0" applyFont="1" applyFill="1" applyBorder="1" applyAlignment="1">
      <alignment vertical="center"/>
    </xf>
    <xf numFmtId="0" fontId="11" fillId="3" borderId="8" xfId="0" applyFont="1" applyFill="1" applyBorder="1" applyAlignment="1">
      <alignment vertical="center"/>
    </xf>
    <xf numFmtId="0" fontId="11" fillId="3" borderId="37" xfId="0" applyFont="1" applyFill="1" applyBorder="1" applyAlignment="1">
      <alignment vertical="top"/>
    </xf>
    <xf numFmtId="0" fontId="11" fillId="3" borderId="42" xfId="0" applyFont="1" applyFill="1" applyBorder="1" applyAlignment="1">
      <alignment vertical="top"/>
    </xf>
    <xf numFmtId="0" fontId="1" fillId="3" borderId="17" xfId="0" applyFont="1" applyFill="1" applyBorder="1" applyAlignment="1">
      <alignment vertical="center"/>
    </xf>
    <xf numFmtId="0" fontId="11" fillId="6" borderId="7" xfId="0" applyFont="1" applyFill="1" applyBorder="1" applyAlignment="1">
      <alignment vertical="center"/>
    </xf>
    <xf numFmtId="0" fontId="11" fillId="6" borderId="8" xfId="0" applyFont="1" applyFill="1" applyBorder="1" applyAlignment="1">
      <alignment vertical="center"/>
    </xf>
    <xf numFmtId="0" fontId="10" fillId="9" borderId="0" xfId="0" applyFont="1" applyFill="1" applyBorder="1" applyAlignment="1">
      <alignment vertical="center"/>
    </xf>
    <xf numFmtId="0" fontId="11" fillId="6" borderId="28" xfId="0" applyFont="1" applyFill="1" applyBorder="1" applyAlignment="1">
      <alignment vertical="center"/>
    </xf>
    <xf numFmtId="0" fontId="11" fillId="6" borderId="29" xfId="0" applyFont="1" applyFill="1" applyBorder="1" applyAlignment="1">
      <alignment vertical="center"/>
    </xf>
    <xf numFmtId="0" fontId="11" fillId="5" borderId="7" xfId="0" applyFont="1" applyFill="1" applyBorder="1" applyAlignment="1">
      <alignment vertical="center"/>
    </xf>
    <xf numFmtId="0" fontId="11" fillId="5" borderId="47" xfId="0" applyFont="1" applyFill="1" applyBorder="1" applyAlignment="1">
      <alignment vertical="center"/>
    </xf>
    <xf numFmtId="0" fontId="11" fillId="5" borderId="28" xfId="0" applyFont="1" applyFill="1" applyBorder="1" applyAlignment="1">
      <alignment vertical="center"/>
    </xf>
    <xf numFmtId="0" fontId="11" fillId="5" borderId="30" xfId="0" applyFont="1" applyFill="1" applyBorder="1" applyAlignment="1">
      <alignment vertical="center"/>
    </xf>
    <xf numFmtId="0" fontId="11" fillId="4" borderId="28" xfId="0" applyFont="1" applyFill="1" applyBorder="1" applyAlignment="1">
      <alignment vertical="center"/>
    </xf>
    <xf numFmtId="0" fontId="11" fillId="4" borderId="30" xfId="0" applyFont="1" applyFill="1" applyBorder="1" applyAlignment="1">
      <alignment horizontal="left" vertical="center"/>
    </xf>
    <xf numFmtId="0" fontId="1" fillId="4" borderId="28" xfId="0" applyFont="1" applyFill="1" applyBorder="1" applyAlignment="1">
      <alignment horizontal="center" vertical="center"/>
    </xf>
    <xf numFmtId="0" fontId="1" fillId="8" borderId="55" xfId="0" applyFont="1" applyFill="1" applyBorder="1" applyAlignment="1">
      <alignment horizontal="center" vertical="center"/>
    </xf>
    <xf numFmtId="0" fontId="1" fillId="8" borderId="5" xfId="0" applyFont="1" applyFill="1" applyBorder="1" applyAlignment="1">
      <alignment horizontal="center" vertical="center"/>
    </xf>
    <xf numFmtId="0" fontId="1" fillId="8" borderId="56" xfId="0" applyFont="1" applyFill="1" applyBorder="1" applyAlignment="1">
      <alignment horizontal="center" vertical="center"/>
    </xf>
    <xf numFmtId="0" fontId="2" fillId="8" borderId="57" xfId="0" applyFont="1" applyFill="1" applyBorder="1" applyAlignment="1">
      <alignment horizontal="center" vertical="center"/>
    </xf>
    <xf numFmtId="0" fontId="2" fillId="8" borderId="58" xfId="0" applyFont="1" applyFill="1" applyBorder="1" applyAlignment="1">
      <alignment horizontal="center" vertical="center"/>
    </xf>
    <xf numFmtId="168" fontId="0" fillId="0" borderId="0" xfId="0" applyNumberFormat="1" applyAlignment="1">
      <alignment horizontal="center" vertical="center"/>
    </xf>
    <xf numFmtId="168" fontId="2" fillId="8" borderId="58" xfId="0" applyNumberFormat="1" applyFont="1" applyFill="1" applyBorder="1" applyAlignment="1">
      <alignment horizontal="center" vertical="center"/>
    </xf>
    <xf numFmtId="164" fontId="1" fillId="3" borderId="7" xfId="0" applyNumberFormat="1" applyFont="1" applyFill="1" applyBorder="1" applyAlignment="1">
      <alignment vertical="center"/>
    </xf>
    <xf numFmtId="2" fontId="1" fillId="3" borderId="43" xfId="0" applyNumberFormat="1" applyFont="1" applyFill="1" applyBorder="1" applyAlignment="1">
      <alignment vertical="top"/>
    </xf>
    <xf numFmtId="2" fontId="1" fillId="3" borderId="37" xfId="0" applyNumberFormat="1" applyFont="1" applyFill="1" applyBorder="1" applyAlignment="1">
      <alignment vertical="top"/>
    </xf>
    <xf numFmtId="169" fontId="1" fillId="4" borderId="28" xfId="0" applyNumberFormat="1" applyFont="1" applyFill="1" applyBorder="1" applyAlignment="1">
      <alignment horizontal="center" vertical="center"/>
    </xf>
    <xf numFmtId="169" fontId="1" fillId="5" borderId="46" xfId="0" applyNumberFormat="1" applyFont="1" applyFill="1" applyBorder="1" applyAlignment="1">
      <alignment horizontal="right" vertical="center"/>
    </xf>
    <xf numFmtId="169" fontId="1" fillId="5" borderId="27" xfId="0" applyNumberFormat="1" applyFont="1" applyFill="1" applyBorder="1" applyAlignment="1">
      <alignment horizontal="right" vertical="center"/>
    </xf>
    <xf numFmtId="169" fontId="1" fillId="5" borderId="28" xfId="0" applyNumberFormat="1" applyFont="1" applyFill="1" applyBorder="1" applyAlignment="1">
      <alignment horizontal="right" vertical="center"/>
    </xf>
    <xf numFmtId="169" fontId="1" fillId="5" borderId="7" xfId="0" applyNumberFormat="1" applyFont="1" applyFill="1" applyBorder="1" applyAlignment="1">
      <alignment horizontal="right" vertical="center"/>
    </xf>
    <xf numFmtId="14" fontId="0" fillId="0" borderId="0" xfId="0" applyNumberFormat="1"/>
    <xf numFmtId="2" fontId="0" fillId="0" borderId="0" xfId="0" applyNumberFormat="1"/>
    <xf numFmtId="1" fontId="0" fillId="0" borderId="0" xfId="0" applyNumberFormat="1"/>
    <xf numFmtId="3" fontId="1" fillId="6" borderId="46" xfId="0" applyNumberFormat="1" applyFont="1" applyFill="1" applyBorder="1" applyAlignment="1">
      <alignment horizontal="right" vertical="center"/>
    </xf>
    <xf numFmtId="3" fontId="1" fillId="6" borderId="7" xfId="0" applyNumberFormat="1" applyFont="1" applyFill="1" applyBorder="1" applyAlignment="1">
      <alignment horizontal="right" vertical="center"/>
    </xf>
    <xf numFmtId="164" fontId="1" fillId="6" borderId="27" xfId="0" applyNumberFormat="1" applyFont="1" applyFill="1" applyBorder="1" applyAlignment="1">
      <alignment horizontal="right" vertical="center"/>
    </xf>
    <xf numFmtId="2" fontId="1" fillId="6" borderId="28" xfId="0" applyNumberFormat="1" applyFont="1" applyFill="1" applyBorder="1" applyAlignment="1">
      <alignment horizontal="right" vertical="center"/>
    </xf>
    <xf numFmtId="169" fontId="0" fillId="0" borderId="0" xfId="0" applyNumberFormat="1"/>
    <xf numFmtId="0" fontId="11" fillId="6" borderId="7" xfId="0" applyFont="1" applyFill="1" applyBorder="1" applyAlignment="1">
      <alignment horizontal="right" vertical="center"/>
    </xf>
    <xf numFmtId="0" fontId="11" fillId="6" borderId="37" xfId="0" applyFont="1" applyFill="1" applyBorder="1" applyAlignment="1">
      <alignment horizontal="right" vertical="top"/>
    </xf>
    <xf numFmtId="0" fontId="11" fillId="6" borderId="17" xfId="0" applyFont="1" applyFill="1" applyBorder="1" applyAlignment="1">
      <alignment horizontal="right" vertical="center"/>
    </xf>
    <xf numFmtId="0" fontId="11" fillId="6" borderId="43" xfId="0" applyFont="1" applyFill="1" applyBorder="1" applyAlignment="1">
      <alignment horizontal="right" vertical="top"/>
    </xf>
    <xf numFmtId="0" fontId="1" fillId="6" borderId="7" xfId="0" applyFont="1" applyFill="1" applyBorder="1" applyAlignment="1">
      <alignment horizontal="left" vertical="center"/>
    </xf>
    <xf numFmtId="0" fontId="1" fillId="6" borderId="37" xfId="0" applyFont="1" applyFill="1" applyBorder="1" applyAlignment="1">
      <alignment horizontal="left" vertical="top"/>
    </xf>
    <xf numFmtId="0" fontId="1" fillId="6" borderId="45" xfId="0" applyFont="1" applyFill="1" applyBorder="1" applyAlignment="1">
      <alignment horizontal="left" vertical="center"/>
    </xf>
    <xf numFmtId="0" fontId="1" fillId="6" borderId="38" xfId="0" applyFont="1" applyFill="1" applyBorder="1" applyAlignment="1">
      <alignment horizontal="left" vertical="top"/>
    </xf>
    <xf numFmtId="49" fontId="0" fillId="0" borderId="6" xfId="0" applyNumberFormat="1" applyFont="1" applyFill="1" applyBorder="1" applyAlignment="1">
      <alignment horizontal="center" vertical="center"/>
    </xf>
    <xf numFmtId="0" fontId="13" fillId="0" borderId="37" xfId="0" applyFont="1" applyBorder="1"/>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49" xfId="0" applyFont="1" applyFill="1" applyBorder="1" applyAlignment="1">
      <alignment horizontal="center" vertical="center"/>
    </xf>
    <xf numFmtId="0" fontId="3" fillId="2" borderId="54" xfId="0" applyFont="1" applyFill="1" applyBorder="1" applyAlignment="1">
      <alignment horizontal="center" vertical="center"/>
    </xf>
    <xf numFmtId="0" fontId="3" fillId="2" borderId="50" xfId="0" applyFont="1" applyFill="1" applyBorder="1" applyAlignment="1">
      <alignment horizontal="center" vertical="center"/>
    </xf>
    <xf numFmtId="0" fontId="9" fillId="2" borderId="60" xfId="0" applyFont="1" applyFill="1" applyBorder="1" applyAlignment="1">
      <alignment horizontal="center" vertical="center"/>
    </xf>
    <xf numFmtId="0" fontId="9" fillId="2" borderId="61" xfId="0" applyFont="1" applyFill="1" applyBorder="1" applyAlignment="1">
      <alignment horizontal="center" vertical="center"/>
    </xf>
    <xf numFmtId="0" fontId="9" fillId="2" borderId="59" xfId="0" applyFont="1" applyFill="1" applyBorder="1" applyAlignment="1">
      <alignment horizontal="center" vertical="center"/>
    </xf>
    <xf numFmtId="0" fontId="11" fillId="5" borderId="36" xfId="0" applyFont="1" applyFill="1" applyBorder="1" applyAlignment="1">
      <alignment horizontal="center" vertical="top"/>
    </xf>
    <xf numFmtId="0" fontId="11" fillId="5" borderId="37" xfId="0" applyFont="1" applyFill="1" applyBorder="1" applyAlignment="1">
      <alignment horizontal="center" vertical="top"/>
    </xf>
    <xf numFmtId="0" fontId="11" fillId="5" borderId="42" xfId="0" applyFont="1" applyFill="1" applyBorder="1" applyAlignment="1">
      <alignment horizontal="center" vertical="top"/>
    </xf>
    <xf numFmtId="0" fontId="14" fillId="5" borderId="44" xfId="0" applyFont="1" applyFill="1" applyBorder="1" applyAlignment="1">
      <alignment horizontal="center" vertical="center"/>
    </xf>
    <xf numFmtId="0" fontId="14" fillId="5" borderId="7" xfId="0" applyFont="1" applyFill="1" applyBorder="1" applyAlignment="1">
      <alignment horizontal="center" vertical="center"/>
    </xf>
    <xf numFmtId="0" fontId="14" fillId="5" borderId="8" xfId="0" applyFont="1" applyFill="1" applyBorder="1" applyAlignment="1">
      <alignment horizontal="center" vertical="center"/>
    </xf>
    <xf numFmtId="0" fontId="3" fillId="2" borderId="39" xfId="0" applyFont="1" applyFill="1"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32" xfId="0" applyFont="1" applyFill="1" applyBorder="1" applyAlignment="1">
      <alignment horizontal="center" vertical="center"/>
    </xf>
    <xf numFmtId="0" fontId="3" fillId="2" borderId="33" xfId="0" applyFont="1" applyFill="1" applyBorder="1" applyAlignment="1">
      <alignment horizontal="center" vertical="center"/>
    </xf>
    <xf numFmtId="0" fontId="3" fillId="4" borderId="17" xfId="0" applyFont="1" applyFill="1" applyBorder="1" applyAlignment="1">
      <alignment horizontal="center" vertical="center"/>
    </xf>
    <xf numFmtId="0" fontId="3" fillId="4" borderId="7" xfId="0" applyFont="1" applyFill="1" applyBorder="1" applyAlignment="1">
      <alignment horizontal="center" vertical="center"/>
    </xf>
    <xf numFmtId="0" fontId="3" fillId="4" borderId="47" xfId="0" applyFont="1" applyFill="1" applyBorder="1" applyAlignment="1">
      <alignment horizontal="center" vertical="center"/>
    </xf>
    <xf numFmtId="0" fontId="3" fillId="4" borderId="31" xfId="0" applyFont="1" applyFill="1" applyBorder="1" applyAlignment="1">
      <alignment horizontal="center" vertical="center"/>
    </xf>
    <xf numFmtId="0" fontId="3" fillId="4" borderId="28" xfId="0" applyFont="1" applyFill="1" applyBorder="1" applyAlignment="1">
      <alignment horizontal="center" vertical="center"/>
    </xf>
    <xf numFmtId="0" fontId="3" fillId="4" borderId="30" xfId="0" applyFont="1" applyFill="1" applyBorder="1" applyAlignment="1">
      <alignment horizontal="center" vertical="center"/>
    </xf>
    <xf numFmtId="0" fontId="3" fillId="2" borderId="18"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9" fillId="11" borderId="21" xfId="0" applyFont="1" applyFill="1" applyBorder="1" applyAlignment="1">
      <alignment horizontal="center" vertical="center"/>
    </xf>
    <xf numFmtId="0" fontId="9" fillId="11" borderId="11" xfId="0" applyFont="1" applyFill="1" applyBorder="1" applyAlignment="1">
      <alignment horizontal="center" vertical="center"/>
    </xf>
    <xf numFmtId="0" fontId="9" fillId="11" borderId="12" xfId="0" applyFont="1" applyFill="1" applyBorder="1" applyAlignment="1">
      <alignment horizontal="center" vertical="center"/>
    </xf>
    <xf numFmtId="0" fontId="9" fillId="15" borderId="11" xfId="0" applyFont="1" applyFill="1" applyBorder="1" applyAlignment="1">
      <alignment horizontal="center" vertical="center"/>
    </xf>
    <xf numFmtId="0" fontId="9" fillId="15" borderId="22" xfId="0" applyFont="1" applyFill="1" applyBorder="1" applyAlignment="1">
      <alignment horizontal="center" vertical="center"/>
    </xf>
    <xf numFmtId="0" fontId="9" fillId="14" borderId="52" xfId="0" applyFont="1" applyFill="1" applyBorder="1" applyAlignment="1">
      <alignment horizontal="center" vertical="center"/>
    </xf>
    <xf numFmtId="0" fontId="9" fillId="14" borderId="13" xfId="0" applyFont="1" applyFill="1" applyBorder="1" applyAlignment="1">
      <alignment horizontal="center" vertical="center"/>
    </xf>
    <xf numFmtId="0" fontId="9" fillId="14" borderId="14" xfId="0" applyFont="1" applyFill="1" applyBorder="1" applyAlignment="1">
      <alignment horizontal="center" vertical="center"/>
    </xf>
    <xf numFmtId="0" fontId="9" fillId="15" borderId="15" xfId="0" applyFont="1" applyFill="1" applyBorder="1" applyAlignment="1">
      <alignment horizontal="center" vertical="center"/>
    </xf>
    <xf numFmtId="0" fontId="9" fillId="15" borderId="13" xfId="0" applyFont="1" applyFill="1" applyBorder="1" applyAlignment="1">
      <alignment horizontal="center" vertical="center"/>
    </xf>
    <xf numFmtId="0" fontId="9" fillId="15" borderId="14" xfId="0" applyFont="1" applyFill="1" applyBorder="1" applyAlignment="1">
      <alignment horizontal="center" vertical="center"/>
    </xf>
    <xf numFmtId="0" fontId="9" fillId="13" borderId="15" xfId="0" applyFont="1" applyFill="1" applyBorder="1" applyAlignment="1">
      <alignment horizontal="center" vertical="center"/>
    </xf>
    <xf numFmtId="0" fontId="9" fillId="13" borderId="13" xfId="0" applyFont="1" applyFill="1" applyBorder="1" applyAlignment="1">
      <alignment horizontal="center" vertical="center"/>
    </xf>
    <xf numFmtId="0" fontId="9" fillId="13" borderId="51" xfId="0" applyFont="1" applyFill="1" applyBorder="1" applyAlignment="1">
      <alignment horizontal="center" vertical="center"/>
    </xf>
    <xf numFmtId="9" fontId="11" fillId="3" borderId="0" xfId="1" applyFont="1" applyFill="1" applyBorder="1" applyAlignment="1">
      <alignment horizontal="center" vertical="center"/>
    </xf>
    <xf numFmtId="9" fontId="11" fillId="3" borderId="24" xfId="1" applyFont="1" applyFill="1" applyBorder="1" applyAlignment="1">
      <alignment horizontal="center" vertical="center"/>
    </xf>
    <xf numFmtId="0" fontId="9" fillId="13" borderId="25" xfId="0" applyFont="1" applyFill="1" applyBorder="1" applyAlignment="1">
      <alignment horizontal="center" vertical="center"/>
    </xf>
    <xf numFmtId="0" fontId="9" fillId="13" borderId="14" xfId="0" applyFont="1" applyFill="1" applyBorder="1" applyAlignment="1">
      <alignment horizontal="center" vertical="center"/>
    </xf>
    <xf numFmtId="0" fontId="9" fillId="12" borderId="13" xfId="0" applyFont="1" applyFill="1" applyBorder="1" applyAlignment="1">
      <alignment horizontal="center" vertical="center"/>
    </xf>
    <xf numFmtId="0" fontId="9" fillId="12" borderId="26" xfId="0" applyFont="1" applyFill="1" applyBorder="1" applyAlignment="1">
      <alignment horizontal="center" vertical="center"/>
    </xf>
    <xf numFmtId="0" fontId="3" fillId="6" borderId="23" xfId="0" applyFont="1" applyFill="1" applyBorder="1" applyAlignment="1">
      <alignment horizontal="center" vertical="center"/>
    </xf>
    <xf numFmtId="0" fontId="3" fillId="6" borderId="0" xfId="0" applyFont="1" applyFill="1" applyBorder="1" applyAlignment="1">
      <alignment horizontal="center" vertical="center"/>
    </xf>
    <xf numFmtId="0" fontId="10" fillId="6" borderId="0" xfId="0" applyFont="1" applyFill="1" applyBorder="1" applyAlignment="1">
      <alignment horizontal="left" vertical="center"/>
    </xf>
    <xf numFmtId="0" fontId="10" fillId="6" borderId="9" xfId="0" applyFont="1" applyFill="1" applyBorder="1" applyAlignment="1">
      <alignment horizontal="left" vertical="center"/>
    </xf>
    <xf numFmtId="9" fontId="11" fillId="5" borderId="27" xfId="1" applyFont="1" applyFill="1" applyBorder="1" applyAlignment="1">
      <alignment horizontal="center" vertical="center"/>
    </xf>
    <xf numFmtId="9" fontId="11" fillId="5" borderId="28" xfId="1" applyFont="1" applyFill="1" applyBorder="1" applyAlignment="1">
      <alignment horizontal="center" vertical="center"/>
    </xf>
    <xf numFmtId="9" fontId="11" fillId="7" borderId="31" xfId="1" applyFont="1" applyFill="1" applyBorder="1" applyAlignment="1">
      <alignment horizontal="center" vertical="center"/>
    </xf>
    <xf numFmtId="9" fontId="11" fillId="7" borderId="28" xfId="1" applyFont="1" applyFill="1" applyBorder="1" applyAlignment="1">
      <alignment horizontal="center" vertical="center"/>
    </xf>
    <xf numFmtId="9" fontId="11" fillId="7" borderId="30" xfId="1" applyFont="1" applyFill="1" applyBorder="1" applyAlignment="1">
      <alignment horizontal="center" vertical="center"/>
    </xf>
    <xf numFmtId="9" fontId="11" fillId="6" borderId="23" xfId="1" applyFont="1" applyFill="1" applyBorder="1" applyAlignment="1">
      <alignment horizontal="center" vertical="center"/>
    </xf>
    <xf numFmtId="9" fontId="11" fillId="6" borderId="0" xfId="1" applyFont="1" applyFill="1" applyBorder="1" applyAlignment="1">
      <alignment horizontal="center" vertical="center"/>
    </xf>
    <xf numFmtId="9" fontId="11" fillId="3" borderId="31" xfId="1" applyFont="1" applyFill="1" applyBorder="1" applyAlignment="1">
      <alignment horizontal="center" vertical="center"/>
    </xf>
    <xf numFmtId="9" fontId="11" fillId="3" borderId="28" xfId="1" applyFont="1" applyFill="1" applyBorder="1" applyAlignment="1">
      <alignment horizontal="center" vertical="center"/>
    </xf>
    <xf numFmtId="9" fontId="11" fillId="3" borderId="30" xfId="1" applyFont="1" applyFill="1" applyBorder="1" applyAlignment="1">
      <alignment horizontal="center" vertical="center"/>
    </xf>
    <xf numFmtId="0" fontId="9" fillId="14" borderId="25" xfId="0" applyFont="1" applyFill="1" applyBorder="1" applyAlignment="1">
      <alignment horizontal="center" vertical="center"/>
    </xf>
    <xf numFmtId="0" fontId="9" fillId="16" borderId="15" xfId="0" applyFont="1" applyFill="1" applyBorder="1" applyAlignment="1">
      <alignment horizontal="center" vertical="center"/>
    </xf>
    <xf numFmtId="0" fontId="9" fillId="16" borderId="13" xfId="0" applyFont="1" applyFill="1" applyBorder="1" applyAlignment="1">
      <alignment horizontal="center" vertical="center"/>
    </xf>
    <xf numFmtId="0" fontId="9" fillId="16" borderId="26" xfId="0" applyFont="1" applyFill="1" applyBorder="1" applyAlignment="1">
      <alignment horizontal="center" vertical="center"/>
    </xf>
    <xf numFmtId="0" fontId="3" fillId="5" borderId="23" xfId="0" applyFont="1" applyFill="1" applyBorder="1" applyAlignment="1">
      <alignment horizontal="center" vertical="center"/>
    </xf>
    <xf numFmtId="0" fontId="3" fillId="5" borderId="0" xfId="0" applyFont="1" applyFill="1" applyBorder="1" applyAlignment="1">
      <alignment horizontal="center" vertical="center"/>
    </xf>
    <xf numFmtId="0" fontId="10" fillId="5" borderId="0" xfId="0" applyFont="1" applyFill="1" applyBorder="1" applyAlignment="1">
      <alignment horizontal="left" vertical="center"/>
    </xf>
    <xf numFmtId="0" fontId="3" fillId="7" borderId="16" xfId="0" applyFont="1" applyFill="1" applyBorder="1" applyAlignment="1">
      <alignment horizontal="center" vertical="center"/>
    </xf>
    <xf numFmtId="0" fontId="3" fillId="7" borderId="0" xfId="0" applyFont="1" applyFill="1" applyBorder="1" applyAlignment="1">
      <alignment horizontal="center" vertical="center"/>
    </xf>
    <xf numFmtId="0" fontId="10" fillId="7" borderId="0" xfId="0" applyFont="1" applyFill="1" applyBorder="1" applyAlignment="1">
      <alignment horizontal="left" vertical="center"/>
    </xf>
    <xf numFmtId="0" fontId="10" fillId="7" borderId="24" xfId="0" applyFont="1" applyFill="1" applyBorder="1" applyAlignment="1">
      <alignment horizontal="left" vertical="center"/>
    </xf>
    <xf numFmtId="9" fontId="11" fillId="7" borderId="23" xfId="1" applyFont="1" applyFill="1" applyBorder="1" applyAlignment="1">
      <alignment horizontal="center" vertical="center"/>
    </xf>
    <xf numFmtId="9" fontId="11" fillId="7" borderId="0" xfId="1" applyFont="1" applyFill="1" applyBorder="1" applyAlignment="1">
      <alignment horizontal="center" vertical="center"/>
    </xf>
    <xf numFmtId="9" fontId="11" fillId="5" borderId="31" xfId="1" applyFont="1" applyFill="1" applyBorder="1" applyAlignment="1">
      <alignment horizontal="center" vertical="center"/>
    </xf>
    <xf numFmtId="9" fontId="11" fillId="5" borderId="30" xfId="1" applyFont="1" applyFill="1" applyBorder="1" applyAlignment="1">
      <alignment horizontal="center" vertical="center"/>
    </xf>
    <xf numFmtId="0" fontId="9" fillId="15" borderId="26" xfId="0" applyFont="1" applyFill="1" applyBorder="1" applyAlignment="1">
      <alignment horizontal="center" vertical="center"/>
    </xf>
    <xf numFmtId="0" fontId="3" fillId="3" borderId="16" xfId="0" applyFont="1" applyFill="1" applyBorder="1" applyAlignment="1">
      <alignment horizontal="center" vertical="center"/>
    </xf>
    <xf numFmtId="0" fontId="3" fillId="3" borderId="0" xfId="0" applyFont="1" applyFill="1" applyBorder="1" applyAlignment="1">
      <alignment horizontal="center" vertical="center"/>
    </xf>
    <xf numFmtId="0" fontId="10" fillId="3" borderId="0" xfId="0" applyFont="1" applyFill="1" applyBorder="1" applyAlignment="1">
      <alignment horizontal="left" vertical="center"/>
    </xf>
    <xf numFmtId="0" fontId="10" fillId="3" borderId="24" xfId="0" applyFont="1" applyFill="1" applyBorder="1" applyAlignment="1">
      <alignment horizontal="left" vertical="center"/>
    </xf>
    <xf numFmtId="0" fontId="9" fillId="16" borderId="25" xfId="0" applyFont="1" applyFill="1" applyBorder="1" applyAlignment="1">
      <alignment horizontal="center" vertical="center"/>
    </xf>
    <xf numFmtId="0" fontId="9" fillId="16" borderId="14" xfId="0" applyFont="1" applyFill="1" applyBorder="1" applyAlignment="1">
      <alignment horizontal="center" vertical="center"/>
    </xf>
    <xf numFmtId="0" fontId="9" fillId="14" borderId="15" xfId="0" applyFont="1" applyFill="1" applyBorder="1" applyAlignment="1">
      <alignment horizontal="center" vertical="center"/>
    </xf>
    <xf numFmtId="0" fontId="9" fillId="14" borderId="26" xfId="0" applyFont="1" applyFill="1" applyBorder="1" applyAlignment="1">
      <alignment horizontal="center" vertical="center"/>
    </xf>
    <xf numFmtId="0" fontId="3" fillId="7" borderId="23" xfId="0" applyFont="1" applyFill="1" applyBorder="1" applyAlignment="1">
      <alignment horizontal="center" vertical="center"/>
    </xf>
    <xf numFmtId="0" fontId="3" fillId="5" borderId="16" xfId="0" applyFont="1" applyFill="1" applyBorder="1" applyAlignment="1">
      <alignment horizontal="center" vertical="center"/>
    </xf>
    <xf numFmtId="0" fontId="10" fillId="5" borderId="24" xfId="0" applyFont="1" applyFill="1" applyBorder="1" applyAlignment="1">
      <alignment horizontal="left" vertical="center"/>
    </xf>
    <xf numFmtId="9" fontId="11" fillId="3" borderId="23" xfId="1" applyFont="1" applyFill="1" applyBorder="1" applyAlignment="1">
      <alignment horizontal="center" vertical="center"/>
    </xf>
    <xf numFmtId="9" fontId="11" fillId="6" borderId="31" xfId="1" applyFont="1" applyFill="1" applyBorder="1" applyAlignment="1">
      <alignment horizontal="center" vertical="center"/>
    </xf>
    <xf numFmtId="9" fontId="11" fillId="6" borderId="28" xfId="1" applyFont="1" applyFill="1" applyBorder="1" applyAlignment="1">
      <alignment horizontal="center" vertical="center"/>
    </xf>
    <xf numFmtId="9" fontId="11" fillId="6" borderId="30" xfId="1" applyFont="1" applyFill="1" applyBorder="1" applyAlignment="1">
      <alignment horizontal="center" vertical="center"/>
    </xf>
    <xf numFmtId="0" fontId="9" fillId="15" borderId="21" xfId="0" applyFont="1" applyFill="1" applyBorder="1" applyAlignment="1">
      <alignment horizontal="center" vertical="center"/>
    </xf>
    <xf numFmtId="0" fontId="9" fillId="13" borderId="26" xfId="0" applyFont="1" applyFill="1" applyBorder="1" applyAlignment="1">
      <alignment horizontal="center" vertical="center"/>
    </xf>
    <xf numFmtId="0" fontId="3" fillId="2" borderId="18" xfId="0" applyFont="1" applyFill="1" applyBorder="1" applyAlignment="1">
      <alignment horizontal="center" vertical="center" wrapText="1"/>
    </xf>
    <xf numFmtId="0" fontId="3" fillId="2" borderId="19" xfId="0" applyFont="1" applyFill="1" applyBorder="1" applyAlignment="1">
      <alignment horizontal="center" vertical="center" wrapText="1"/>
    </xf>
    <xf numFmtId="0" fontId="3" fillId="2" borderId="20" xfId="0" applyFont="1" applyFill="1" applyBorder="1" applyAlignment="1">
      <alignment horizontal="center" vertical="center" wrapText="1"/>
    </xf>
    <xf numFmtId="0" fontId="3" fillId="3" borderId="23" xfId="0" applyFont="1" applyFill="1" applyBorder="1" applyAlignment="1">
      <alignment horizontal="center" vertical="center"/>
    </xf>
    <xf numFmtId="0" fontId="3" fillId="6" borderId="16" xfId="0" applyFont="1" applyFill="1" applyBorder="1" applyAlignment="1">
      <alignment horizontal="center" vertical="center"/>
    </xf>
    <xf numFmtId="0" fontId="10" fillId="6" borderId="24" xfId="0" applyFont="1" applyFill="1" applyBorder="1" applyAlignment="1">
      <alignment horizontal="left" vertical="center"/>
    </xf>
    <xf numFmtId="9" fontId="11" fillId="6" borderId="27" xfId="1" applyFont="1" applyFill="1" applyBorder="1" applyAlignment="1">
      <alignment horizontal="center" vertical="center"/>
    </xf>
    <xf numFmtId="9" fontId="11" fillId="6" borderId="29" xfId="1" applyFont="1" applyFill="1" applyBorder="1" applyAlignment="1">
      <alignment horizontal="center" vertical="center"/>
    </xf>
    <xf numFmtId="0" fontId="3" fillId="9" borderId="23" xfId="0" applyFont="1" applyFill="1" applyBorder="1" applyAlignment="1">
      <alignment horizontal="center" vertical="center"/>
    </xf>
    <xf numFmtId="0" fontId="3" fillId="9" borderId="0" xfId="0" applyFont="1" applyFill="1" applyBorder="1" applyAlignment="1">
      <alignment horizontal="center" vertical="center"/>
    </xf>
    <xf numFmtId="0" fontId="10" fillId="9" borderId="0" xfId="0" applyFont="1" applyFill="1" applyBorder="1" applyAlignment="1">
      <alignment horizontal="left" vertical="center"/>
    </xf>
    <xf numFmtId="0" fontId="10" fillId="9" borderId="9" xfId="0" applyFont="1" applyFill="1" applyBorder="1" applyAlignment="1">
      <alignment horizontal="left" vertical="center"/>
    </xf>
    <xf numFmtId="9" fontId="11" fillId="9" borderId="23" xfId="1" applyFont="1" applyFill="1" applyBorder="1" applyAlignment="1">
      <alignment horizontal="center" vertical="center"/>
    </xf>
    <xf numFmtId="9" fontId="11" fillId="9" borderId="0" xfId="1" applyFont="1" applyFill="1" applyBorder="1" applyAlignment="1">
      <alignment horizontal="center" vertical="center"/>
    </xf>
    <xf numFmtId="9" fontId="11" fillId="9" borderId="9" xfId="1" applyFont="1" applyFill="1" applyBorder="1" applyAlignment="1">
      <alignment horizontal="center" vertical="center"/>
    </xf>
    <xf numFmtId="9" fontId="11" fillId="10" borderId="48" xfId="0" applyNumberFormat="1" applyFont="1" applyFill="1" applyBorder="1" applyAlignment="1">
      <alignment horizontal="center" vertical="top"/>
    </xf>
    <xf numFmtId="0" fontId="11" fillId="10" borderId="10" xfId="0" applyFont="1" applyFill="1" applyBorder="1" applyAlignment="1">
      <alignment horizontal="center" vertical="top"/>
    </xf>
    <xf numFmtId="0" fontId="11" fillId="10" borderId="49" xfId="0" applyFont="1" applyFill="1" applyBorder="1" applyAlignment="1">
      <alignment horizontal="center" vertical="top"/>
    </xf>
    <xf numFmtId="169" fontId="14" fillId="10" borderId="46" xfId="0" applyNumberFormat="1" applyFont="1" applyFill="1" applyBorder="1" applyAlignment="1">
      <alignment horizontal="center" vertical="center"/>
    </xf>
    <xf numFmtId="169" fontId="14" fillId="10" borderId="7" xfId="0" applyNumberFormat="1" applyFont="1" applyFill="1" applyBorder="1" applyAlignment="1">
      <alignment horizontal="center" vertical="center"/>
    </xf>
    <xf numFmtId="169" fontId="14" fillId="10" borderId="8" xfId="0" applyNumberFormat="1" applyFont="1" applyFill="1" applyBorder="1" applyAlignment="1">
      <alignment horizontal="center" vertical="center"/>
    </xf>
    <xf numFmtId="9" fontId="11" fillId="10" borderId="27" xfId="0" applyNumberFormat="1" applyFont="1" applyFill="1" applyBorder="1" applyAlignment="1">
      <alignment horizontal="center" vertical="top"/>
    </xf>
    <xf numFmtId="0" fontId="11" fillId="10" borderId="28" xfId="0" applyFont="1" applyFill="1" applyBorder="1" applyAlignment="1">
      <alignment horizontal="center" vertical="top"/>
    </xf>
    <xf numFmtId="0" fontId="11" fillId="10" borderId="29" xfId="0" applyFont="1" applyFill="1" applyBorder="1" applyAlignment="1">
      <alignment horizontal="center" vertical="top"/>
    </xf>
    <xf numFmtId="169" fontId="14" fillId="10" borderId="47" xfId="0" applyNumberFormat="1" applyFont="1" applyFill="1" applyBorder="1" applyAlignment="1">
      <alignment horizontal="center" vertical="center"/>
    </xf>
    <xf numFmtId="0" fontId="11" fillId="10" borderId="53" xfId="0" applyFont="1" applyFill="1" applyBorder="1" applyAlignment="1">
      <alignment horizontal="center" vertical="top"/>
    </xf>
    <xf numFmtId="0" fontId="11" fillId="10" borderId="30" xfId="0" applyFont="1" applyFill="1" applyBorder="1" applyAlignment="1">
      <alignment horizontal="center" vertical="top"/>
    </xf>
    <xf numFmtId="0" fontId="9" fillId="11" borderId="25" xfId="0" applyFont="1" applyFill="1" applyBorder="1" applyAlignment="1">
      <alignment horizontal="center" vertical="center"/>
    </xf>
    <xf numFmtId="0" fontId="9" fillId="11" borderId="13" xfId="0" applyFont="1" applyFill="1" applyBorder="1" applyAlignment="1">
      <alignment horizontal="center" vertical="center"/>
    </xf>
    <xf numFmtId="0" fontId="9" fillId="11" borderId="14" xfId="0" applyFont="1" applyFill="1" applyBorder="1" applyAlignment="1">
      <alignment horizontal="center" vertical="center"/>
    </xf>
    <xf numFmtId="0" fontId="9" fillId="11" borderId="15" xfId="0" applyFont="1" applyFill="1" applyBorder="1" applyAlignment="1">
      <alignment horizontal="center" vertical="center"/>
    </xf>
    <xf numFmtId="0" fontId="9" fillId="11" borderId="26" xfId="0" applyFont="1" applyFill="1" applyBorder="1" applyAlignment="1">
      <alignment horizontal="center" vertical="center"/>
    </xf>
    <xf numFmtId="0" fontId="9" fillId="12" borderId="25" xfId="0" applyFont="1" applyFill="1" applyBorder="1" applyAlignment="1">
      <alignment horizontal="center" vertical="center"/>
    </xf>
    <xf numFmtId="169" fontId="3" fillId="4" borderId="46" xfId="0" applyNumberFormat="1" applyFont="1" applyFill="1" applyBorder="1" applyAlignment="1">
      <alignment horizontal="center" vertical="center"/>
    </xf>
    <xf numFmtId="169" fontId="3" fillId="4" borderId="7" xfId="0" applyNumberFormat="1" applyFont="1" applyFill="1" applyBorder="1" applyAlignment="1">
      <alignment horizontal="center" vertical="center"/>
    </xf>
    <xf numFmtId="169" fontId="3" fillId="4" borderId="47" xfId="0" applyNumberFormat="1" applyFont="1" applyFill="1" applyBorder="1" applyAlignment="1">
      <alignment horizontal="center" vertical="center"/>
    </xf>
    <xf numFmtId="0" fontId="11" fillId="4" borderId="27" xfId="0" applyFont="1" applyFill="1" applyBorder="1" applyAlignment="1">
      <alignment horizontal="right" vertical="center"/>
    </xf>
    <xf numFmtId="0" fontId="11" fillId="4" borderId="28" xfId="0" applyFont="1" applyFill="1" applyBorder="1" applyAlignment="1">
      <alignment horizontal="right" vertical="center"/>
    </xf>
    <xf numFmtId="49" fontId="0" fillId="0" borderId="6" xfId="0" applyNumberFormat="1" applyFill="1" applyBorder="1" applyAlignment="1">
      <alignment horizontal="center" vertical="center"/>
    </xf>
    <xf numFmtId="49" fontId="0" fillId="0" borderId="0" xfId="0" applyNumberFormat="1" applyFill="1" applyBorder="1" applyAlignment="1">
      <alignment horizontal="center" vertical="center"/>
    </xf>
    <xf numFmtId="0" fontId="1" fillId="2" borderId="0" xfId="0" applyFont="1" applyFill="1" applyAlignment="1">
      <alignment horizontal="center" vertical="center"/>
    </xf>
    <xf numFmtId="0" fontId="0" fillId="0" borderId="62" xfId="0" applyBorder="1" applyAlignment="1">
      <alignment horizontal="left" vertical="center" wrapText="1"/>
    </xf>
    <xf numFmtId="0" fontId="0" fillId="0" borderId="63" xfId="0" applyBorder="1" applyAlignment="1">
      <alignment horizontal="left" vertical="center" wrapText="1"/>
    </xf>
    <xf numFmtId="0" fontId="0" fillId="0" borderId="64" xfId="0" applyBorder="1" applyAlignment="1">
      <alignment horizontal="left" vertical="center" wrapText="1"/>
    </xf>
  </cellXfs>
  <cellStyles count="2">
    <cellStyle name="Normal" xfId="0" builtinId="0"/>
    <cellStyle name="Percent" xfId="1" builtinId="5"/>
  </cellStyles>
  <dxfs count="80">
    <dxf>
      <font>
        <b/>
        <i val="0"/>
        <strike val="0"/>
        <condense val="0"/>
        <extend val="0"/>
        <outline val="0"/>
        <shadow val="0"/>
        <u val="none"/>
        <vertAlign val="baseline"/>
        <sz val="12"/>
        <color theme="0"/>
        <name val="Calibri"/>
        <family val="2"/>
        <scheme val="minor"/>
      </font>
      <fill>
        <patternFill patternType="solid">
          <fgColor indexed="64"/>
          <bgColor theme="6" tint="-0.499984740745262"/>
        </patternFill>
      </fill>
      <alignment horizontal="center" vertical="center" textRotation="0" wrapText="0" indent="0" justifyLastLine="0" shrinkToFit="0" readingOrder="0"/>
      <border diagonalUp="0" diagonalDown="0" outline="0">
        <left style="medium">
          <color theme="0"/>
        </left>
        <right style="medium">
          <color theme="0"/>
        </right>
        <top/>
        <bottom/>
      </border>
    </dxf>
    <dxf>
      <font>
        <b/>
        <i val="0"/>
        <strike val="0"/>
        <condense val="0"/>
        <extend val="0"/>
        <outline val="0"/>
        <shadow val="0"/>
        <u val="none"/>
        <vertAlign val="baseline"/>
        <sz val="12"/>
        <color theme="0"/>
        <name val="Calibri"/>
        <family val="2"/>
        <scheme val="minor"/>
      </font>
      <fill>
        <patternFill patternType="solid">
          <fgColor indexed="64"/>
          <bgColor theme="6" tint="-0.499984740745262"/>
        </patternFill>
      </fill>
      <alignment horizontal="center" vertical="center" textRotation="0" wrapText="0" indent="0" justifyLastLine="0" shrinkToFit="0" readingOrder="0"/>
      <border diagonalUp="0" diagonalDown="0" outline="0">
        <left style="medium">
          <color theme="0"/>
        </left>
        <right style="medium">
          <color theme="0"/>
        </right>
        <top/>
        <bottom/>
      </border>
    </dxf>
    <dxf>
      <font>
        <b/>
        <i val="0"/>
        <strike val="0"/>
        <condense val="0"/>
        <extend val="0"/>
        <outline val="0"/>
        <shadow val="0"/>
        <u val="none"/>
        <vertAlign val="baseline"/>
        <sz val="12"/>
        <color theme="0"/>
        <name val="Calibri"/>
        <family val="2"/>
        <scheme val="minor"/>
      </font>
      <fill>
        <patternFill patternType="solid">
          <fgColor indexed="64"/>
          <bgColor theme="6" tint="-0.499984740745262"/>
        </patternFill>
      </fill>
      <alignment horizontal="center" vertical="center" textRotation="0" wrapText="0" indent="0" justifyLastLine="0" shrinkToFit="0" readingOrder="0"/>
      <border diagonalUp="0" diagonalDown="0" outline="0">
        <left/>
        <right style="medium">
          <color theme="0"/>
        </right>
        <top/>
        <bottom/>
      </border>
    </dxf>
    <dxf>
      <font>
        <b/>
        <i val="0"/>
        <strike val="0"/>
        <condense val="0"/>
        <extend val="0"/>
        <outline val="0"/>
        <shadow val="0"/>
        <u val="none"/>
        <vertAlign val="baseline"/>
        <sz val="12"/>
        <color theme="0"/>
        <name val="Calibri"/>
        <family val="2"/>
        <scheme val="minor"/>
      </font>
      <fill>
        <patternFill patternType="solid">
          <fgColor indexed="64"/>
          <bgColor theme="6" tint="-0.499984740745262"/>
        </patternFill>
      </fill>
      <alignment horizontal="center" vertical="center" textRotation="0" wrapText="0" indent="0" justifyLastLine="0" shrinkToFit="0" readingOrder="0"/>
      <border diagonalUp="0" diagonalDown="0" outline="0">
        <left style="medium">
          <color theme="0"/>
        </left>
        <right style="medium">
          <color theme="0"/>
        </right>
        <top/>
        <bottom/>
      </border>
    </dxf>
    <dxf>
      <font>
        <b/>
        <i val="0"/>
        <strike val="0"/>
        <condense val="0"/>
        <extend val="0"/>
        <outline val="0"/>
        <shadow val="0"/>
        <u val="none"/>
        <vertAlign val="baseline"/>
        <sz val="12"/>
        <color theme="0"/>
        <name val="Calibri"/>
        <family val="2"/>
        <scheme val="minor"/>
      </font>
      <fill>
        <patternFill patternType="solid">
          <fgColor indexed="64"/>
          <bgColor theme="6" tint="-0.499984740745262"/>
        </patternFill>
      </fill>
      <alignment horizontal="center" vertical="center" textRotation="0" wrapText="0" indent="0" justifyLastLine="0" shrinkToFit="0" readingOrder="0"/>
      <border diagonalUp="0" diagonalDown="0" outline="0">
        <left style="medium">
          <color theme="0"/>
        </left>
        <right style="medium">
          <color theme="0"/>
        </right>
        <top/>
        <bottom/>
      </border>
    </dxf>
    <dxf>
      <font>
        <b/>
        <i val="0"/>
        <strike val="0"/>
        <condense val="0"/>
        <extend val="0"/>
        <outline val="0"/>
        <shadow val="0"/>
        <u val="none"/>
        <vertAlign val="baseline"/>
        <sz val="12"/>
        <color theme="0"/>
        <name val="Calibri"/>
        <family val="2"/>
        <scheme val="minor"/>
      </font>
      <fill>
        <patternFill patternType="solid">
          <fgColor indexed="64"/>
          <bgColor theme="6" tint="-0.499984740745262"/>
        </patternFill>
      </fill>
      <alignment horizontal="center" vertical="center" textRotation="0" wrapText="0" indent="0" justifyLastLine="0" shrinkToFit="0" readingOrder="0"/>
      <border diagonalUp="0" diagonalDown="0" outline="0">
        <left style="medium">
          <color theme="0"/>
        </left>
        <right style="medium">
          <color theme="0"/>
        </right>
        <top/>
        <bottom/>
      </border>
    </dxf>
    <dxf>
      <font>
        <b/>
        <i val="0"/>
        <strike val="0"/>
        <condense val="0"/>
        <extend val="0"/>
        <outline val="0"/>
        <shadow val="0"/>
        <u val="none"/>
        <vertAlign val="baseline"/>
        <sz val="12"/>
        <color theme="0"/>
        <name val="Calibri"/>
        <family val="2"/>
        <scheme val="minor"/>
      </font>
      <fill>
        <patternFill patternType="solid">
          <fgColor indexed="64"/>
          <bgColor theme="6" tint="-0.499984740745262"/>
        </patternFill>
      </fill>
      <alignment horizontal="center" vertical="center" textRotation="0" wrapText="0" indent="0" justifyLastLine="0" shrinkToFit="0" readingOrder="0"/>
      <border diagonalUp="0" diagonalDown="0" outline="0">
        <left style="medium">
          <color theme="0"/>
        </left>
        <right style="medium">
          <color theme="0"/>
        </right>
        <top/>
        <bottom/>
      </border>
    </dxf>
    <dxf>
      <font>
        <b/>
        <i val="0"/>
        <strike val="0"/>
        <condense val="0"/>
        <extend val="0"/>
        <outline val="0"/>
        <shadow val="0"/>
        <u val="none"/>
        <vertAlign val="baseline"/>
        <sz val="12"/>
        <color theme="0"/>
        <name val="Calibri"/>
        <family val="2"/>
        <scheme val="minor"/>
      </font>
      <fill>
        <patternFill patternType="solid">
          <fgColor indexed="64"/>
          <bgColor theme="6" tint="-0.499984740745262"/>
        </patternFill>
      </fill>
      <alignment horizontal="center" vertical="center" textRotation="0" wrapText="0" indent="0" justifyLastLine="0" shrinkToFit="0" readingOrder="0"/>
      <border diagonalUp="0" diagonalDown="0" outline="0">
        <left/>
        <right style="medium">
          <color theme="0"/>
        </right>
        <top/>
        <bottom/>
      </border>
    </dxf>
    <dxf>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border>
        <bottom style="thin">
          <color auto="1"/>
        </bottom>
      </border>
    </dxf>
    <dxf>
      <border outline="0">
        <top style="thin">
          <color rgb="FFFFFFFF"/>
        </top>
      </border>
    </dxf>
    <dxf>
      <font>
        <b/>
        <strike val="0"/>
        <outline val="0"/>
        <shadow val="0"/>
        <u val="none"/>
        <vertAlign val="baseline"/>
        <sz val="12"/>
        <color rgb="FFFFFFFF"/>
        <name val="Calibri"/>
        <family val="2"/>
        <scheme val="none"/>
      </font>
      <fill>
        <patternFill patternType="solid">
          <fgColor rgb="FF000000"/>
          <bgColor rgb="FF525252"/>
        </patternFill>
      </fill>
      <alignment horizontal="center" vertical="center" textRotation="0" wrapText="0" indent="0" justifyLastLine="0" shrinkToFit="0" readingOrder="0"/>
      <border diagonalUp="0" diagonalDown="0" outline="0">
        <left style="medium">
          <color rgb="FFFFFFFF"/>
        </left>
        <right style="medium">
          <color rgb="FFFFFFFF"/>
        </right>
        <top/>
        <bottom/>
      </border>
    </dxf>
    <dxf>
      <alignment horizontal="center" vertical="center" textRotation="0" wrapText="0" indent="0" justifyLastLine="0" shrinkToFit="0" readingOrder="0"/>
    </dxf>
    <dxf>
      <font>
        <b/>
        <i val="0"/>
        <strike val="0"/>
        <condense val="0"/>
        <extend val="0"/>
        <outline val="0"/>
        <shadow val="0"/>
        <u val="none"/>
        <vertAlign val="baseline"/>
        <sz val="11"/>
        <color theme="0"/>
        <name val="Calibri"/>
        <family val="2"/>
        <scheme val="minor"/>
      </font>
      <fill>
        <patternFill patternType="solid">
          <fgColor indexed="64"/>
          <bgColor theme="6" tint="-0.499984740745262"/>
        </patternFill>
      </fill>
      <alignment horizontal="center" vertical="center" textRotation="0" wrapText="0" indent="0" justifyLastLine="0" shrinkToFit="0" readingOrder="0"/>
      <border diagonalUp="0" diagonalDown="0">
        <left/>
        <right/>
        <top/>
        <bottom/>
        <vertical/>
      </border>
    </dxf>
    <dxf>
      <font>
        <b/>
        <i val="0"/>
        <strike val="0"/>
        <condense val="0"/>
        <extend val="0"/>
        <outline val="0"/>
        <shadow val="0"/>
        <u val="none"/>
        <vertAlign val="baseline"/>
        <sz val="12"/>
        <color theme="0"/>
        <name val="Calibri"/>
        <family val="2"/>
        <scheme val="minor"/>
      </font>
      <numFmt numFmtId="168" formatCode="&quot;£&quot;#,##0.00"/>
      <fill>
        <patternFill patternType="solid">
          <fgColor indexed="64"/>
          <bgColor theme="6" tint="-0.499984740745262"/>
        </patternFill>
      </fill>
      <alignment horizontal="center" vertical="center" textRotation="0" wrapText="0" indent="0" justifyLastLine="0" shrinkToFit="0" readingOrder="0"/>
      <border diagonalUp="0" diagonalDown="0" outline="0">
        <left style="medium">
          <color theme="0"/>
        </left>
        <right style="medium">
          <color theme="0"/>
        </right>
        <top/>
        <bottom/>
      </border>
    </dxf>
    <dxf>
      <font>
        <b/>
        <i val="0"/>
        <strike val="0"/>
        <condense val="0"/>
        <extend val="0"/>
        <outline val="0"/>
        <shadow val="0"/>
        <u val="none"/>
        <vertAlign val="baseline"/>
        <sz val="12"/>
        <color theme="0"/>
        <name val="Calibri"/>
        <family val="2"/>
        <scheme val="minor"/>
      </font>
      <numFmt numFmtId="168" formatCode="&quot;£&quot;#,##0.00"/>
      <fill>
        <patternFill patternType="solid">
          <fgColor indexed="64"/>
          <bgColor theme="6" tint="-0.499984740745262"/>
        </patternFill>
      </fill>
      <alignment horizontal="center" vertical="center" textRotation="0" wrapText="0" indent="0" justifyLastLine="0" shrinkToFit="0" readingOrder="0"/>
      <border diagonalUp="0" diagonalDown="0" outline="0">
        <left style="medium">
          <color theme="0"/>
        </left>
        <right style="medium">
          <color theme="0"/>
        </right>
        <top/>
        <bottom/>
      </border>
    </dxf>
    <dxf>
      <font>
        <b/>
        <i val="0"/>
        <strike val="0"/>
        <condense val="0"/>
        <extend val="0"/>
        <outline val="0"/>
        <shadow val="0"/>
        <u val="none"/>
        <vertAlign val="baseline"/>
        <sz val="12"/>
        <color theme="0"/>
        <name val="Calibri"/>
        <family val="2"/>
        <scheme val="minor"/>
      </font>
      <numFmt numFmtId="168" formatCode="&quot;£&quot;#,##0.00"/>
      <fill>
        <patternFill patternType="solid">
          <fgColor indexed="64"/>
          <bgColor theme="6" tint="-0.499984740745262"/>
        </patternFill>
      </fill>
      <alignment horizontal="center" vertical="center" textRotation="0" wrapText="0" indent="0" justifyLastLine="0" shrinkToFit="0" readingOrder="0"/>
      <border diagonalUp="0" diagonalDown="0" outline="0">
        <left style="medium">
          <color theme="0"/>
        </left>
        <right style="medium">
          <color theme="0"/>
        </right>
        <top/>
        <bottom/>
      </border>
    </dxf>
    <dxf>
      <font>
        <b/>
        <i val="0"/>
        <strike val="0"/>
        <condense val="0"/>
        <extend val="0"/>
        <outline val="0"/>
        <shadow val="0"/>
        <u val="none"/>
        <vertAlign val="baseline"/>
        <sz val="12"/>
        <color theme="0"/>
        <name val="Calibri"/>
        <family val="2"/>
        <scheme val="minor"/>
      </font>
      <numFmt numFmtId="168" formatCode="&quot;£&quot;#,##0.00"/>
      <fill>
        <patternFill patternType="solid">
          <fgColor indexed="64"/>
          <bgColor theme="6" tint="-0.499984740745262"/>
        </patternFill>
      </fill>
      <alignment horizontal="center" vertical="center" textRotation="0" wrapText="0" indent="0" justifyLastLine="0" shrinkToFit="0" readingOrder="0"/>
      <border diagonalUp="0" diagonalDown="0" outline="0">
        <left style="medium">
          <color theme="0"/>
        </left>
        <right style="medium">
          <color theme="0"/>
        </right>
        <top/>
        <bottom/>
      </border>
    </dxf>
    <dxf>
      <font>
        <b/>
        <i val="0"/>
        <strike val="0"/>
        <condense val="0"/>
        <extend val="0"/>
        <outline val="0"/>
        <shadow val="0"/>
        <u val="none"/>
        <vertAlign val="baseline"/>
        <sz val="12"/>
        <color theme="0"/>
        <name val="Calibri"/>
        <family val="2"/>
        <scheme val="minor"/>
      </font>
      <numFmt numFmtId="168" formatCode="&quot;£&quot;#,##0.00"/>
      <fill>
        <patternFill patternType="solid">
          <fgColor indexed="64"/>
          <bgColor theme="6" tint="-0.499984740745262"/>
        </patternFill>
      </fill>
      <alignment horizontal="center" vertical="center" textRotation="0" wrapText="0" indent="0" justifyLastLine="0" shrinkToFit="0" readingOrder="0"/>
      <border diagonalUp="0" diagonalDown="0" outline="0">
        <left style="medium">
          <color theme="0"/>
        </left>
        <right style="medium">
          <color theme="0"/>
        </right>
        <top/>
        <bottom/>
      </border>
    </dxf>
    <dxf>
      <font>
        <b/>
        <i val="0"/>
        <strike val="0"/>
        <condense val="0"/>
        <extend val="0"/>
        <outline val="0"/>
        <shadow val="0"/>
        <u val="none"/>
        <vertAlign val="baseline"/>
        <sz val="12"/>
        <color theme="0"/>
        <name val="Calibri"/>
        <family val="2"/>
        <scheme val="minor"/>
      </font>
      <numFmt numFmtId="168" formatCode="&quot;£&quot;#,##0.00"/>
      <fill>
        <patternFill patternType="solid">
          <fgColor indexed="64"/>
          <bgColor theme="6" tint="-0.499984740745262"/>
        </patternFill>
      </fill>
      <alignment horizontal="center" vertical="center" textRotation="0" wrapText="0" indent="0" justifyLastLine="0" shrinkToFit="0" readingOrder="0"/>
      <border diagonalUp="0" diagonalDown="0" outline="0">
        <left style="medium">
          <color theme="0"/>
        </left>
        <right style="medium">
          <color theme="0"/>
        </right>
        <top/>
        <bottom/>
      </border>
    </dxf>
    <dxf>
      <font>
        <b/>
        <i val="0"/>
        <strike val="0"/>
        <condense val="0"/>
        <extend val="0"/>
        <outline val="0"/>
        <shadow val="0"/>
        <u val="none"/>
        <vertAlign val="baseline"/>
        <sz val="12"/>
        <color theme="0"/>
        <name val="Calibri"/>
        <family val="2"/>
        <scheme val="minor"/>
      </font>
      <numFmt numFmtId="168" formatCode="&quot;£&quot;#,##0.00"/>
      <fill>
        <patternFill patternType="solid">
          <fgColor indexed="64"/>
          <bgColor theme="6" tint="-0.499984740745262"/>
        </patternFill>
      </fill>
      <alignment horizontal="center" vertical="center" textRotation="0" wrapText="0" indent="0" justifyLastLine="0" shrinkToFit="0" readingOrder="0"/>
      <border diagonalUp="0" diagonalDown="0" outline="0">
        <left style="medium">
          <color theme="0"/>
        </left>
        <right style="medium">
          <color theme="0"/>
        </right>
        <top/>
        <bottom/>
      </border>
    </dxf>
    <dxf>
      <font>
        <b/>
        <i val="0"/>
        <strike val="0"/>
        <condense val="0"/>
        <extend val="0"/>
        <outline val="0"/>
        <shadow val="0"/>
        <u val="none"/>
        <vertAlign val="baseline"/>
        <sz val="12"/>
        <color theme="0"/>
        <name val="Calibri"/>
        <family val="2"/>
        <scheme val="minor"/>
      </font>
      <numFmt numFmtId="168" formatCode="&quot;£&quot;#,##0.00"/>
      <fill>
        <patternFill patternType="solid">
          <fgColor indexed="64"/>
          <bgColor theme="6" tint="-0.499984740745262"/>
        </patternFill>
      </fill>
      <alignment horizontal="center" vertical="center" textRotation="0" wrapText="0" indent="0" justifyLastLine="0" shrinkToFit="0" readingOrder="0"/>
      <border diagonalUp="0" diagonalDown="0" outline="0">
        <left style="medium">
          <color theme="0"/>
        </left>
        <right style="medium">
          <color theme="0"/>
        </right>
        <top/>
        <bottom/>
      </border>
    </dxf>
    <dxf>
      <font>
        <b/>
        <i val="0"/>
        <strike val="0"/>
        <condense val="0"/>
        <extend val="0"/>
        <outline val="0"/>
        <shadow val="0"/>
        <u val="none"/>
        <vertAlign val="baseline"/>
        <sz val="12"/>
        <color theme="0"/>
        <name val="Calibri"/>
        <family val="2"/>
        <scheme val="minor"/>
      </font>
      <numFmt numFmtId="168" formatCode="&quot;£&quot;#,##0.00"/>
      <fill>
        <patternFill patternType="solid">
          <fgColor indexed="64"/>
          <bgColor theme="6" tint="-0.499984740745262"/>
        </patternFill>
      </fill>
      <alignment horizontal="center" vertical="center" textRotation="0" wrapText="0" indent="0" justifyLastLine="0" shrinkToFit="0" readingOrder="0"/>
      <border diagonalUp="0" diagonalDown="0" outline="0">
        <left style="medium">
          <color theme="0"/>
        </left>
        <right style="medium">
          <color theme="0"/>
        </right>
        <top/>
        <bottom/>
      </border>
    </dxf>
    <dxf>
      <font>
        <b/>
        <i val="0"/>
        <strike val="0"/>
        <condense val="0"/>
        <extend val="0"/>
        <outline val="0"/>
        <shadow val="0"/>
        <u val="none"/>
        <vertAlign val="baseline"/>
        <sz val="12"/>
        <color theme="0"/>
        <name val="Calibri"/>
        <family val="2"/>
        <scheme val="minor"/>
      </font>
      <fill>
        <patternFill patternType="solid">
          <fgColor indexed="64"/>
          <bgColor theme="6" tint="-0.499984740745262"/>
        </patternFill>
      </fill>
      <alignment horizontal="center" vertical="center" textRotation="0" wrapText="0" indent="0" justifyLastLine="0" shrinkToFit="0" readingOrder="0"/>
      <border diagonalUp="0" diagonalDown="0" outline="0">
        <left style="medium">
          <color theme="0"/>
        </left>
        <right style="medium">
          <color theme="0"/>
        </right>
        <top/>
        <bottom/>
      </border>
    </dxf>
    <dxf>
      <font>
        <b/>
        <i val="0"/>
        <strike val="0"/>
        <condense val="0"/>
        <extend val="0"/>
        <outline val="0"/>
        <shadow val="0"/>
        <u val="none"/>
        <vertAlign val="baseline"/>
        <sz val="12"/>
        <color theme="0"/>
        <name val="Calibri"/>
        <family val="2"/>
        <scheme val="minor"/>
      </font>
      <fill>
        <patternFill patternType="solid">
          <fgColor indexed="64"/>
          <bgColor theme="6" tint="-0.499984740745262"/>
        </patternFill>
      </fill>
      <alignment horizontal="center" vertical="center" textRotation="0" wrapText="0" indent="0" justifyLastLine="0" shrinkToFit="0" readingOrder="0"/>
      <border diagonalUp="0" diagonalDown="0" outline="0">
        <left style="medium">
          <color theme="0"/>
        </left>
        <right style="medium">
          <color theme="0"/>
        </right>
        <top/>
        <bottom/>
      </border>
    </dxf>
    <dxf>
      <font>
        <b/>
        <i val="0"/>
        <strike val="0"/>
        <condense val="0"/>
        <extend val="0"/>
        <outline val="0"/>
        <shadow val="0"/>
        <u val="none"/>
        <vertAlign val="baseline"/>
        <sz val="12"/>
        <color theme="0"/>
        <name val="Calibri"/>
        <family val="2"/>
        <scheme val="minor"/>
      </font>
      <fill>
        <patternFill patternType="solid">
          <fgColor indexed="64"/>
          <bgColor theme="6" tint="-0.499984740745262"/>
        </patternFill>
      </fill>
      <alignment horizontal="center" vertical="center" textRotation="0" wrapText="0" indent="0" justifyLastLine="0" shrinkToFit="0" readingOrder="0"/>
      <border diagonalUp="0" diagonalDown="0" outline="0">
        <left style="medium">
          <color theme="0"/>
        </left>
        <right style="medium">
          <color theme="0"/>
        </right>
        <top/>
        <bottom/>
      </border>
    </dxf>
    <dxf>
      <font>
        <b/>
        <i val="0"/>
        <strike val="0"/>
        <condense val="0"/>
        <extend val="0"/>
        <outline val="0"/>
        <shadow val="0"/>
        <u val="none"/>
        <vertAlign val="baseline"/>
        <sz val="12"/>
        <color theme="0"/>
        <name val="Calibri"/>
        <family val="2"/>
        <scheme val="minor"/>
      </font>
      <fill>
        <patternFill patternType="solid">
          <fgColor indexed="64"/>
          <bgColor theme="6" tint="-0.499984740745262"/>
        </patternFill>
      </fill>
      <alignment horizontal="center" vertical="center" textRotation="0" wrapText="0" indent="0" justifyLastLine="0" shrinkToFit="0" readingOrder="0"/>
      <border diagonalUp="0" diagonalDown="0" outline="0">
        <left style="medium">
          <color theme="0"/>
        </left>
        <right style="medium">
          <color theme="0"/>
        </right>
        <top/>
        <bottom/>
      </border>
    </dxf>
    <dxf>
      <font>
        <b/>
        <i val="0"/>
        <strike val="0"/>
        <condense val="0"/>
        <extend val="0"/>
        <outline val="0"/>
        <shadow val="0"/>
        <u val="none"/>
        <vertAlign val="baseline"/>
        <sz val="12"/>
        <color theme="0"/>
        <name val="Calibri"/>
        <family val="2"/>
        <scheme val="minor"/>
      </font>
      <fill>
        <patternFill patternType="solid">
          <fgColor indexed="64"/>
          <bgColor theme="6" tint="-0.499984740745262"/>
        </patternFill>
      </fill>
      <alignment horizontal="center" vertical="center" textRotation="0" wrapText="0" indent="0" justifyLastLine="0" shrinkToFit="0" readingOrder="0"/>
      <border diagonalUp="0" diagonalDown="0" outline="0">
        <left style="medium">
          <color theme="0"/>
        </left>
        <right style="medium">
          <color theme="0"/>
        </right>
        <top/>
        <bottom/>
      </border>
    </dxf>
    <dxf>
      <font>
        <b/>
        <i val="0"/>
        <strike val="0"/>
        <condense val="0"/>
        <extend val="0"/>
        <outline val="0"/>
        <shadow val="0"/>
        <u val="none"/>
        <vertAlign val="baseline"/>
        <sz val="12"/>
        <color theme="0"/>
        <name val="Calibri"/>
        <family val="2"/>
        <scheme val="minor"/>
      </font>
      <fill>
        <patternFill patternType="solid">
          <fgColor indexed="64"/>
          <bgColor theme="6" tint="-0.499984740745262"/>
        </patternFill>
      </fill>
      <alignment horizontal="center" vertical="center" textRotation="0" wrapText="0" indent="0" justifyLastLine="0" shrinkToFit="0" readingOrder="0"/>
      <border diagonalUp="0" diagonalDown="0" outline="0">
        <left style="medium">
          <color theme="0"/>
        </left>
        <right style="medium">
          <color theme="0"/>
        </right>
        <top/>
        <bottom/>
      </border>
    </dxf>
    <dxf>
      <font>
        <b/>
        <i val="0"/>
        <strike val="0"/>
        <condense val="0"/>
        <extend val="0"/>
        <outline val="0"/>
        <shadow val="0"/>
        <u val="none"/>
        <vertAlign val="baseline"/>
        <sz val="12"/>
        <color theme="0"/>
        <name val="Calibri"/>
        <family val="2"/>
        <scheme val="minor"/>
      </font>
      <fill>
        <patternFill patternType="solid">
          <fgColor indexed="64"/>
          <bgColor theme="6" tint="-0.499984740745262"/>
        </patternFill>
      </fill>
      <alignment horizontal="center" vertical="center" textRotation="0" wrapText="0" indent="0" justifyLastLine="0" shrinkToFit="0" readingOrder="0"/>
      <border diagonalUp="0" diagonalDown="0" outline="0">
        <left/>
        <right style="medium">
          <color theme="0"/>
        </right>
        <top/>
        <bottom/>
      </border>
    </dxf>
    <dxf>
      <font>
        <b val="0"/>
        <i val="0"/>
        <strike val="0"/>
        <condense val="0"/>
        <extend val="0"/>
        <outline val="0"/>
        <shadow val="0"/>
        <u val="none"/>
        <vertAlign val="baseline"/>
        <sz val="12"/>
        <color theme="0"/>
        <name val="Calibri"/>
        <family val="2"/>
        <scheme val="minor"/>
      </font>
      <fill>
        <patternFill patternType="solid">
          <fgColor indexed="64"/>
          <bgColor theme="1"/>
        </patternFill>
      </fill>
      <alignment horizontal="center" vertical="center" textRotation="0" wrapText="0" indent="0" justifyLastLine="0" shrinkToFit="0" readingOrder="0"/>
    </dxf>
    <dxf>
      <font>
        <b val="0"/>
        <i val="0"/>
        <strike val="0"/>
        <condense val="0"/>
        <extend val="0"/>
        <outline val="0"/>
        <shadow val="0"/>
        <u val="none"/>
        <vertAlign val="baseline"/>
        <sz val="12"/>
        <color theme="0"/>
        <name val="Calibri"/>
        <family val="2"/>
        <scheme val="minor"/>
      </font>
      <fill>
        <patternFill patternType="solid">
          <fgColor indexed="64"/>
          <bgColor theme="1"/>
        </patternFill>
      </fill>
      <alignment horizontal="center" vertical="center" textRotation="0" wrapText="0" indent="0" justifyLastLine="0" shrinkToFit="0" readingOrder="0"/>
    </dxf>
    <dxf>
      <font>
        <b val="0"/>
        <i val="0"/>
        <strike val="0"/>
        <condense val="0"/>
        <extend val="0"/>
        <outline val="0"/>
        <shadow val="0"/>
        <u val="none"/>
        <vertAlign val="baseline"/>
        <sz val="12"/>
        <color theme="0"/>
        <name val="Calibri"/>
        <family val="2"/>
        <scheme val="minor"/>
      </font>
      <fill>
        <patternFill patternType="solid">
          <fgColor indexed="64"/>
          <bgColor theme="1"/>
        </patternFill>
      </fill>
      <alignment horizontal="center" vertical="center" textRotation="0" wrapText="0" indent="0" justifyLastLine="0" shrinkToFit="0" readingOrder="0"/>
    </dxf>
    <dxf>
      <font>
        <b val="0"/>
        <i val="0"/>
        <strike val="0"/>
        <condense val="0"/>
        <extend val="0"/>
        <outline val="0"/>
        <shadow val="0"/>
        <u val="none"/>
        <vertAlign val="baseline"/>
        <sz val="12"/>
        <color theme="0"/>
        <name val="Calibri"/>
        <family val="2"/>
        <scheme val="minor"/>
      </font>
      <fill>
        <patternFill patternType="solid">
          <fgColor indexed="64"/>
          <bgColor theme="1"/>
        </patternFill>
      </fill>
      <alignment horizontal="center" vertical="center" textRotation="0" wrapText="0" indent="0" justifyLastLine="0" shrinkToFit="0" readingOrder="0"/>
    </dxf>
    <dxf>
      <font>
        <b val="0"/>
        <i val="0"/>
        <strike val="0"/>
        <condense val="0"/>
        <extend val="0"/>
        <outline val="0"/>
        <shadow val="0"/>
        <u val="none"/>
        <vertAlign val="baseline"/>
        <sz val="12"/>
        <color theme="0"/>
        <name val="Calibri"/>
        <family val="2"/>
        <scheme val="minor"/>
      </font>
      <fill>
        <patternFill patternType="solid">
          <fgColor indexed="64"/>
          <bgColor theme="1"/>
        </patternFill>
      </fill>
      <alignment horizontal="center" vertical="center" textRotation="0" wrapText="0" indent="0" justifyLastLine="0" shrinkToFit="0" readingOrder="0"/>
    </dxf>
    <dxf>
      <font>
        <b val="0"/>
        <i val="0"/>
        <strike val="0"/>
        <condense val="0"/>
        <extend val="0"/>
        <outline val="0"/>
        <shadow val="0"/>
        <u val="none"/>
        <vertAlign val="baseline"/>
        <sz val="12"/>
        <color theme="0"/>
        <name val="Calibri"/>
        <family val="2"/>
        <scheme val="minor"/>
      </font>
      <fill>
        <patternFill patternType="solid">
          <fgColor indexed="64"/>
          <bgColor theme="1"/>
        </patternFill>
      </fill>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font>
        <b/>
        <strike val="0"/>
        <outline val="0"/>
        <shadow val="0"/>
        <u val="none"/>
        <vertAlign val="baseline"/>
        <sz val="12"/>
        <color rgb="FFFFFFFF"/>
        <name val="Calibri"/>
        <family val="2"/>
        <scheme val="none"/>
      </font>
      <fill>
        <patternFill patternType="solid">
          <fgColor rgb="FF000000"/>
          <bgColor rgb="FF525252"/>
        </patternFill>
      </fill>
      <alignment horizontal="center" vertical="center" textRotation="0" wrapText="0" indent="0" justifyLastLine="0" shrinkToFit="0" readingOrder="0"/>
      <border diagonalUp="0" diagonalDown="0" outline="0">
        <left style="medium">
          <color rgb="FFFFFFFF"/>
        </left>
        <right style="medium">
          <color rgb="FFFFFFFF"/>
        </right>
        <top/>
        <bottom/>
      </border>
    </dxf>
    <dxf>
      <border outline="0">
        <top style="thin">
          <color rgb="FFFFFFFF"/>
        </top>
      </border>
    </dxf>
    <dxf>
      <alignment horizontal="center" vertical="center" textRotation="0" wrapText="0" indent="0" justifyLastLine="0" shrinkToFit="0" readingOrder="0"/>
    </dxf>
    <dxf>
      <border>
        <bottom style="thin">
          <color auto="1"/>
        </bottom>
      </border>
    </dxf>
    <dxf>
      <font>
        <b/>
        <i val="0"/>
        <strike val="0"/>
        <condense val="0"/>
        <extend val="0"/>
        <outline val="0"/>
        <shadow val="0"/>
        <u val="none"/>
        <vertAlign val="baseline"/>
        <sz val="11"/>
        <color theme="0"/>
        <name val="Calibri"/>
        <family val="2"/>
        <scheme val="minor"/>
      </font>
      <fill>
        <patternFill patternType="solid">
          <fgColor indexed="64"/>
          <bgColor theme="6" tint="-0.499984740745262"/>
        </patternFill>
      </fill>
      <alignment horizontal="center" vertical="center" textRotation="0" wrapText="0" indent="0" justifyLastLine="0" shrinkToFit="0" readingOrder="0"/>
      <border diagonalUp="0" diagonalDown="0">
        <left/>
        <right/>
        <top/>
        <bottom/>
        <vertical/>
      </border>
    </dxf>
    <dxf>
      <numFmt numFmtId="168" formatCode="&quot;£&quot;#,##0.00"/>
      <alignment horizontal="center" vertical="center" textRotation="0" wrapText="0" indent="0" justifyLastLine="0" shrinkToFit="0" readingOrder="0"/>
    </dxf>
    <dxf>
      <numFmt numFmtId="168" formatCode="&quot;£&quot;#,##0.00"/>
      <alignment horizontal="center" vertical="center" textRotation="0" wrapText="0" indent="0" justifyLastLine="0" shrinkToFit="0" readingOrder="0"/>
    </dxf>
    <dxf>
      <numFmt numFmtId="168" formatCode="&quot;£&quot;#,##0.00"/>
      <alignment horizontal="center" vertical="center" textRotation="0" wrapText="0" indent="0" justifyLastLine="0" shrinkToFit="0" readingOrder="0"/>
    </dxf>
    <dxf>
      <numFmt numFmtId="168" formatCode="&quot;£&quot;#,##0.00"/>
      <alignment horizontal="center" vertical="center" textRotation="0" wrapText="0" indent="0" justifyLastLine="0" shrinkToFit="0" readingOrder="0"/>
    </dxf>
    <dxf>
      <numFmt numFmtId="168" formatCode="&quot;£&quot;#,##0.00"/>
      <alignment horizontal="center" vertical="center" textRotation="0" wrapText="0" indent="0" justifyLastLine="0" shrinkToFit="0" readingOrder="0"/>
    </dxf>
    <dxf>
      <numFmt numFmtId="168" formatCode="&quot;£&quot;#,##0.00"/>
      <alignment horizontal="center" vertical="center" textRotation="0" wrapText="0" indent="0" justifyLastLine="0" shrinkToFit="0" readingOrder="0"/>
    </dxf>
    <dxf>
      <numFmt numFmtId="168" formatCode="&quot;£&quot;#,##0.00"/>
      <alignment horizontal="center" vertical="center" textRotation="0" wrapText="0" indent="0" justifyLastLine="0" shrinkToFit="0" readingOrder="0"/>
    </dxf>
    <dxf>
      <numFmt numFmtId="168" formatCode="&quot;£&quot;#,##0.00"/>
      <alignment horizontal="center" vertical="center" textRotation="0" wrapText="0" indent="0" justifyLastLine="0" shrinkToFit="0" readingOrder="0"/>
    </dxf>
    <dxf>
      <numFmt numFmtId="168" formatCode="&quot;£&quot;#,##0.00"/>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alignment horizontal="center" vertical="center" textRotation="0" wrapText="0" indent="0" justifyLastLine="0" shrinkToFit="0" readingOrder="0"/>
    </dxf>
    <dxf>
      <font>
        <b/>
        <strike val="0"/>
        <outline val="0"/>
        <shadow val="0"/>
        <u val="none"/>
        <vertAlign val="baseline"/>
        <sz val="12"/>
        <color theme="0"/>
        <name val="Calibri"/>
        <family val="2"/>
        <scheme val="minor"/>
      </font>
      <fill>
        <patternFill patternType="solid">
          <fgColor indexed="64"/>
          <bgColor theme="6" tint="-0.499984740745262"/>
        </patternFill>
      </fill>
      <alignment horizontal="center" vertical="center" textRotation="0" wrapText="0" indent="0" justifyLastLine="0" shrinkToFit="0" readingOrder="0"/>
      <border diagonalUp="0" diagonalDown="0" outline="0">
        <left style="medium">
          <color theme="0"/>
        </left>
        <right style="medium">
          <color theme="0"/>
        </right>
        <top/>
        <bottom/>
      </border>
    </dxf>
    <dxf>
      <border outline="0">
        <top style="thin">
          <color rgb="FFFFFFFF"/>
        </top>
      </border>
    </dxf>
    <dxf>
      <alignment horizontal="center" vertical="center" textRotation="0" wrapText="0" indent="0" justifyLastLine="0" shrinkToFit="0" readingOrder="0"/>
    </dxf>
    <dxf>
      <border>
        <bottom style="thin">
          <color auto="1"/>
        </bottom>
      </border>
    </dxf>
    <dxf>
      <font>
        <b/>
        <i val="0"/>
        <strike val="0"/>
        <condense val="0"/>
        <extend val="0"/>
        <outline val="0"/>
        <shadow val="0"/>
        <u val="none"/>
        <vertAlign val="baseline"/>
        <sz val="11"/>
        <color theme="0"/>
        <name val="Calibri"/>
        <family val="2"/>
        <scheme val="minor"/>
      </font>
      <fill>
        <patternFill patternType="solid">
          <fgColor indexed="64"/>
          <bgColor theme="6" tint="-0.499984740745262"/>
        </patternFill>
      </fill>
      <alignment horizontal="center" vertical="center" textRotation="0" wrapText="0" indent="0" justifyLastLine="0" shrinkToFit="0" readingOrder="0"/>
      <border diagonalUp="0" diagonalDown="0">
        <left/>
        <right/>
        <top/>
        <bottom/>
        <vertical/>
      </border>
    </dxf>
    <dxf>
      <fill>
        <patternFill patternType="none">
          <bgColor auto="1"/>
        </patternFill>
      </fill>
      <alignment horizontal="center" vertical="center" textRotation="0" wrapText="0" indent="0" justifyLastLine="0" shrinkToFit="0" readingOrder="0"/>
    </dxf>
    <dxf>
      <fill>
        <patternFill patternType="none">
          <bgColor auto="1"/>
        </patternFill>
      </fill>
      <alignment horizontal="center" vertical="center" textRotation="0" wrapText="0" indent="0" justifyLastLine="0" shrinkToFit="0" readingOrder="0"/>
    </dxf>
    <dxf>
      <fill>
        <patternFill patternType="none">
          <bgColor auto="1"/>
        </patternFill>
      </fill>
      <alignment horizontal="center" vertical="center" textRotation="0" wrapText="0" indent="0" justifyLastLine="0" shrinkToFit="0" readingOrder="0"/>
    </dxf>
    <dxf>
      <fill>
        <patternFill patternType="none">
          <bgColor auto="1"/>
        </patternFill>
      </fill>
      <alignment horizontal="center" vertical="center" textRotation="0" wrapText="0" indent="0" justifyLastLine="0" shrinkToFit="0" readingOrder="0"/>
    </dxf>
    <dxf>
      <numFmt numFmtId="30" formatCode="@"/>
      <fill>
        <patternFill patternType="none">
          <fgColor indexed="64"/>
          <bgColor indexed="65"/>
        </patternFill>
      </fill>
      <alignment horizontal="center" vertical="center" textRotation="0" wrapText="0" indent="0" justifyLastLine="0" shrinkToFit="0" readingOrder="0"/>
      <border diagonalUp="0" diagonalDown="0">
        <left/>
        <right/>
        <top style="thin">
          <color theme="1"/>
        </top>
        <bottom/>
        <vertical/>
        <horizontal/>
      </border>
    </dxf>
    <dxf>
      <fill>
        <patternFill patternType="none">
          <bgColor auto="1"/>
        </patternFill>
      </fill>
      <alignment horizontal="center" vertical="center" textRotation="0" wrapText="0" indent="0" justifyLastLine="0" shrinkToFit="0" readingOrder="0"/>
    </dxf>
    <dxf>
      <font>
        <strike val="0"/>
        <outline val="0"/>
        <shadow val="0"/>
        <u val="none"/>
        <vertAlign val="baseline"/>
        <sz val="12"/>
        <color rgb="FFFFFFFF"/>
        <name val="Calibri"/>
        <family val="2"/>
        <scheme val="none"/>
      </font>
      <fill>
        <patternFill patternType="solid">
          <fgColor rgb="FF000000"/>
          <bgColor rgb="FF000000"/>
        </patternFill>
      </fill>
      <alignment horizontal="center" vertical="center" textRotation="0" wrapText="0" indent="0" justifyLastLine="0" shrinkToFit="0" readingOrder="0"/>
    </dxf>
    <dxf>
      <border outline="0">
        <top style="thin">
          <color rgb="FFFFFFFF"/>
        </top>
      </border>
    </dxf>
    <dxf>
      <fill>
        <patternFill patternType="none">
          <bgColor auto="1"/>
        </patternFill>
      </fill>
      <alignment horizontal="center" vertical="center" textRotation="0" wrapText="0" indent="0" justifyLastLine="0" shrinkToFit="0" readingOrder="0"/>
    </dxf>
    <dxf>
      <border>
        <bottom style="thin">
          <color auto="1"/>
        </bottom>
      </border>
    </dxf>
    <dxf>
      <font>
        <b/>
        <i val="0"/>
        <strike val="0"/>
        <condense val="0"/>
        <extend val="0"/>
        <outline val="0"/>
        <shadow val="0"/>
        <u val="none"/>
        <vertAlign val="baseline"/>
        <sz val="11"/>
        <color theme="0"/>
        <name val="Calibri"/>
        <family val="2"/>
        <scheme val="minor"/>
      </font>
      <fill>
        <patternFill patternType="solid">
          <fgColor indexed="64"/>
          <bgColor theme="1"/>
        </patternFill>
      </fill>
      <alignment horizontal="center" vertical="center" textRotation="0" wrapText="0" indent="0" justifyLastLine="0" shrinkToFit="0" readingOrder="0"/>
      <border diagonalUp="0" diagonalDown="0">
        <left style="thin">
          <color theme="0"/>
        </left>
        <right style="thin">
          <color theme="0"/>
        </right>
        <top/>
        <bottom/>
        <vertical style="thin">
          <color theme="0"/>
        </vertic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powerPivotData" Target="model/item.data"/><Relationship Id="rId18"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eetMetadata" Target="metadata.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connections" Target="connections.xml"/><Relationship Id="rId14"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2.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Ex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Ex2.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8"/>
    </mc:Choice>
    <mc:Fallback>
      <c:style val="8"/>
    </mc:Fallback>
  </mc:AlternateContent>
  <c:chart>
    <c:autoTitleDeleted val="1"/>
    <c:plotArea>
      <c:layout/>
      <c:barChart>
        <c:barDir val="col"/>
        <c:grouping val="clustered"/>
        <c:varyColors val="0"/>
        <c:ser>
          <c:idx val="1"/>
          <c:order val="0"/>
          <c:spPr>
            <a:solidFill>
              <a:schemeClr val="accent6">
                <a:tint val="77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accent6"/>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dk1">
                          <a:lumMod val="35000"/>
                          <a:lumOff val="65000"/>
                        </a:schemeClr>
                      </a:solidFill>
                      <a:round/>
                    </a:ln>
                    <a:effectLst/>
                  </c:spPr>
                </c15:leaderLines>
              </c:ext>
            </c:extLst>
          </c:dLbls>
          <c:cat>
            <c:numRef>
              <c:f>'What I''ve Spent'!$W$32:$Z$32</c:f>
              <c:numCache>
                <c:formatCode>General</c:formatCode>
                <c:ptCount val="4"/>
                <c:pt idx="0">
                  <c:v>2017</c:v>
                </c:pt>
                <c:pt idx="1">
                  <c:v>2018</c:v>
                </c:pt>
                <c:pt idx="2">
                  <c:v>2019</c:v>
                </c:pt>
                <c:pt idx="3">
                  <c:v>2020</c:v>
                </c:pt>
              </c:numCache>
            </c:numRef>
          </c:cat>
          <c:val>
            <c:numRef>
              <c:f>'What I''ve Spent'!$W$34:$Z$34</c:f>
              <c:numCache>
                <c:formatCode>"£"#,##0</c:formatCode>
                <c:ptCount val="4"/>
                <c:pt idx="0">
                  <c:v>863.72</c:v>
                </c:pt>
                <c:pt idx="1">
                  <c:v>11051.080000000002</c:v>
                </c:pt>
                <c:pt idx="2">
                  <c:v>343.47</c:v>
                </c:pt>
                <c:pt idx="3">
                  <c:v>0</c:v>
                </c:pt>
              </c:numCache>
            </c:numRef>
          </c:val>
          <c:extLst>
            <c:ext xmlns:c16="http://schemas.microsoft.com/office/drawing/2014/chart" uri="{C3380CC4-5D6E-409C-BE32-E72D297353CC}">
              <c16:uniqueId val="{00000000-7936-4E27-B843-A8FE09F168C2}"/>
            </c:ext>
          </c:extLst>
        </c:ser>
        <c:dLbls>
          <c:dLblPos val="inEnd"/>
          <c:showLegendKey val="0"/>
          <c:showVal val="1"/>
          <c:showCatName val="0"/>
          <c:showSerName val="0"/>
          <c:showPercent val="0"/>
          <c:showBubbleSize val="0"/>
        </c:dLbls>
        <c:gapWidth val="267"/>
        <c:overlap val="-43"/>
        <c:axId val="751782416"/>
        <c:axId val="751789304"/>
      </c:barChart>
      <c:catAx>
        <c:axId val="751782416"/>
        <c:scaling>
          <c:orientation val="minMax"/>
        </c:scaling>
        <c:delete val="0"/>
        <c:axPos val="b"/>
        <c:majorGridlines>
          <c:spPr>
            <a:ln w="9525" cap="flat" cmpd="sng" algn="ctr">
              <a:solidFill>
                <a:schemeClr val="dk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chemeClr val="dk1">
                    <a:lumMod val="65000"/>
                    <a:lumOff val="35000"/>
                  </a:schemeClr>
                </a:solidFill>
                <a:latin typeface="+mn-lt"/>
                <a:ea typeface="+mn-ea"/>
                <a:cs typeface="+mn-cs"/>
              </a:defRPr>
            </a:pPr>
            <a:endParaRPr lang="en-US"/>
          </a:p>
        </c:txPr>
        <c:crossAx val="751789304"/>
        <c:crosses val="autoZero"/>
        <c:auto val="1"/>
        <c:lblAlgn val="ctr"/>
        <c:lblOffset val="100"/>
        <c:noMultiLvlLbl val="0"/>
      </c:catAx>
      <c:valAx>
        <c:axId val="751789304"/>
        <c:scaling>
          <c:orientation val="minMax"/>
        </c:scaling>
        <c:delete val="0"/>
        <c:axPos val="l"/>
        <c:majorGridlines>
          <c:spPr>
            <a:ln w="9525" cap="flat" cmpd="sng" algn="ctr">
              <a:solidFill>
                <a:schemeClr val="dk1">
                  <a:lumMod val="15000"/>
                  <a:lumOff val="85000"/>
                </a:schemeClr>
              </a:solidFill>
              <a:round/>
            </a:ln>
            <a:effectLst/>
          </c:spPr>
        </c:majorGridlines>
        <c:numFmt formatCode="&quot;£&quot;#,##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dk1">
                    <a:lumMod val="65000"/>
                    <a:lumOff val="35000"/>
                  </a:schemeClr>
                </a:solidFill>
                <a:latin typeface="+mn-lt"/>
                <a:ea typeface="+mn-ea"/>
                <a:cs typeface="+mn-cs"/>
              </a:defRPr>
            </a:pPr>
            <a:endParaRPr lang="en-US"/>
          </a:p>
        </c:txPr>
        <c:crossAx val="751782416"/>
        <c:crosses val="autoZero"/>
        <c:crossBetween val="between"/>
      </c:valAx>
      <c:spPr>
        <a:pattFill prst="ltDnDiag">
          <a:fgClr>
            <a:schemeClr val="dk1">
              <a:lumMod val="15000"/>
              <a:lumOff val="85000"/>
            </a:schemeClr>
          </a:fgClr>
          <a:bgClr>
            <a:schemeClr val="lt1"/>
          </a:bgClr>
        </a:patt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accent2"/>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dk1">
                          <a:lumMod val="35000"/>
                          <a:lumOff val="65000"/>
                        </a:schemeClr>
                      </a:solidFill>
                      <a:round/>
                    </a:ln>
                    <a:effectLst/>
                  </c:spPr>
                </c15:leaderLines>
              </c:ext>
            </c:extLst>
          </c:dLbls>
          <c:cat>
            <c:numRef>
              <c:f>'What I''ve Spent'!$W$32:$Z$32</c:f>
              <c:numCache>
                <c:formatCode>General</c:formatCode>
                <c:ptCount val="4"/>
                <c:pt idx="0">
                  <c:v>2017</c:v>
                </c:pt>
                <c:pt idx="1">
                  <c:v>2018</c:v>
                </c:pt>
                <c:pt idx="2">
                  <c:v>2019</c:v>
                </c:pt>
                <c:pt idx="3">
                  <c:v>2020</c:v>
                </c:pt>
              </c:numCache>
            </c:numRef>
          </c:cat>
          <c:val>
            <c:numRef>
              <c:f>'What I''ve Spent'!$W$33:$Z$33</c:f>
              <c:numCache>
                <c:formatCode>General</c:formatCode>
                <c:ptCount val="4"/>
                <c:pt idx="0">
                  <c:v>7</c:v>
                </c:pt>
                <c:pt idx="1">
                  <c:v>114</c:v>
                </c:pt>
                <c:pt idx="2">
                  <c:v>4</c:v>
                </c:pt>
                <c:pt idx="3">
                  <c:v>0</c:v>
                </c:pt>
              </c:numCache>
            </c:numRef>
          </c:val>
          <c:extLst>
            <c:ext xmlns:c16="http://schemas.microsoft.com/office/drawing/2014/chart" uri="{C3380CC4-5D6E-409C-BE32-E72D297353CC}">
              <c16:uniqueId val="{00000000-E2F4-4750-B7DE-6BABCE87ECA1}"/>
            </c:ext>
          </c:extLst>
        </c:ser>
        <c:dLbls>
          <c:dLblPos val="inEnd"/>
          <c:showLegendKey val="0"/>
          <c:showVal val="1"/>
          <c:showCatName val="0"/>
          <c:showSerName val="0"/>
          <c:showPercent val="0"/>
          <c:showBubbleSize val="0"/>
        </c:dLbls>
        <c:gapWidth val="267"/>
        <c:overlap val="-43"/>
        <c:axId val="751782416"/>
        <c:axId val="751789304"/>
      </c:barChart>
      <c:catAx>
        <c:axId val="751782416"/>
        <c:scaling>
          <c:orientation val="minMax"/>
        </c:scaling>
        <c:delete val="0"/>
        <c:axPos val="b"/>
        <c:majorGridlines>
          <c:spPr>
            <a:ln w="9525" cap="flat" cmpd="sng" algn="ctr">
              <a:solidFill>
                <a:schemeClr val="dk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dk1">
                <a:lumMod val="15000"/>
                <a:lumOff val="85000"/>
              </a:schemeClr>
            </a:solidFill>
            <a:round/>
          </a:ln>
          <a:effectLst/>
        </c:spPr>
        <c:txPr>
          <a:bodyPr rot="-60000000" spcFirstLastPara="1" vertOverflow="ellipsis" vert="horz" wrap="square" anchor="ctr" anchorCtr="1"/>
          <a:lstStyle/>
          <a:p>
            <a:pPr>
              <a:defRPr sz="900" b="0" i="0" u="none" strike="noStrike" kern="1200" cap="none" spc="0" normalizeH="0" baseline="0">
                <a:solidFill>
                  <a:schemeClr val="dk1">
                    <a:lumMod val="65000"/>
                    <a:lumOff val="35000"/>
                  </a:schemeClr>
                </a:solidFill>
                <a:latin typeface="+mn-lt"/>
                <a:ea typeface="+mn-ea"/>
                <a:cs typeface="+mn-cs"/>
              </a:defRPr>
            </a:pPr>
            <a:endParaRPr lang="en-US"/>
          </a:p>
        </c:txPr>
        <c:crossAx val="751789304"/>
        <c:crosses val="autoZero"/>
        <c:auto val="1"/>
        <c:lblAlgn val="ctr"/>
        <c:lblOffset val="100"/>
        <c:noMultiLvlLbl val="0"/>
      </c:catAx>
      <c:valAx>
        <c:axId val="751789304"/>
        <c:scaling>
          <c:orientation val="minMax"/>
        </c:scaling>
        <c:delete val="0"/>
        <c:axPos val="l"/>
        <c:majorGridlines>
          <c:spPr>
            <a:ln w="9525" cap="flat" cmpd="sng" algn="ctr">
              <a:solidFill>
                <a:schemeClr val="dk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dk1">
                    <a:lumMod val="65000"/>
                    <a:lumOff val="35000"/>
                  </a:schemeClr>
                </a:solidFill>
                <a:latin typeface="+mn-lt"/>
                <a:ea typeface="+mn-ea"/>
                <a:cs typeface="+mn-cs"/>
              </a:defRPr>
            </a:pPr>
            <a:endParaRPr lang="en-US"/>
          </a:p>
        </c:txPr>
        <c:crossAx val="751782416"/>
        <c:crosses val="autoZero"/>
        <c:crossBetween val="between"/>
      </c:valAx>
      <c:spPr>
        <a:pattFill prst="ltDnDiag">
          <a:fgClr>
            <a:schemeClr val="dk1">
              <a:lumMod val="15000"/>
              <a:lumOff val="85000"/>
            </a:schemeClr>
          </a:fgClr>
          <a:bgClr>
            <a:schemeClr val="lt1"/>
          </a:bgClr>
        </a:pattFill>
        <a:ln>
          <a:noFill/>
        </a:ln>
        <a:effectLst/>
      </c:spPr>
    </c:plotArea>
    <c:plotVisOnly val="1"/>
    <c:dispBlanksAs val="gap"/>
    <c:showDLblsOverMax val="0"/>
  </c:chart>
  <c:spPr>
    <a:no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Ex1.xml><?xml version="1.0" encoding="utf-8"?>
<cx:chartSpace xmlns:a="http://schemas.openxmlformats.org/drawingml/2006/main" xmlns:r="http://schemas.openxmlformats.org/officeDocument/2006/relationships" xmlns:cx="http://schemas.microsoft.com/office/drawing/2014/chartex">
  <cx:chartData>
    <cx:data id="0">
      <cx:strDim type="cat">
        <cx:f>_xlchart.v1.0</cx:f>
      </cx:strDim>
      <cx:numDim type="size">
        <cx:f>_xlchart.v1.2</cx:f>
      </cx:numDim>
    </cx:data>
  </cx:chartData>
  <cx:chart>
    <cx:plotArea>
      <cx:plotAreaRegion>
        <cx:series layoutId="treemap" uniqueId="{89461D29-5ABC-4D9A-B67F-275135FF920B}" formatIdx="0">
          <cx:tx>
            <cx:txData>
              <cx:f>_xlchart.v1.1</cx:f>
              <cx:v>Amount</cx:v>
            </cx:txData>
          </cx:tx>
          <cx:dataLabels pos="inEnd">
            <cx:txPr>
              <a:bodyPr spcFirstLastPara="1" vertOverflow="ellipsis" horzOverflow="overflow" wrap="square" lIns="0" tIns="0" rIns="0" bIns="0" anchor="ctr" anchorCtr="1"/>
              <a:lstStyle/>
              <a:p>
                <a:pPr algn="ctr" rtl="0">
                  <a:defRPr sz="1000"/>
                </a:pPr>
                <a:endParaRPr lang="en-US" sz="1000" b="0" i="0" u="none" strike="noStrike" baseline="0">
                  <a:solidFill>
                    <a:sysClr val="window" lastClr="FFFFFF"/>
                  </a:solidFill>
                  <a:latin typeface="Calibri" panose="020F0502020204030204"/>
                </a:endParaRPr>
              </a:p>
            </cx:txPr>
            <cx:visibility seriesName="0" categoryName="1" value="1"/>
            <cx:separator>, </cx:separator>
          </cx:dataLabels>
          <cx:dataId val="0"/>
          <cx:layoutPr>
            <cx:parentLabelLayout val="overlapping"/>
          </cx:layoutPr>
        </cx:series>
      </cx:plotAreaRegion>
    </cx:plotArea>
  </cx:chart>
  <cx:spPr>
    <a:noFill/>
    <a:ln>
      <a:noFill/>
    </a:ln>
  </cx:spPr>
</cx:chartSpace>
</file>

<file path=xl/charts/chartEx2.xml><?xml version="1.0" encoding="utf-8"?>
<cx:chartSpace xmlns:a="http://schemas.openxmlformats.org/drawingml/2006/main" xmlns:r="http://schemas.openxmlformats.org/officeDocument/2006/relationships" xmlns:cx="http://schemas.microsoft.com/office/drawing/2014/chartex">
  <cx:chartData>
    <cx:data id="0">
      <cx:strDim type="cat">
        <cx:f>_xlchart.v1.3</cx:f>
      </cx:strDim>
      <cx:numDim type="size">
        <cx:f>_xlchart.v1.4</cx:f>
      </cx:numDim>
    </cx:data>
  </cx:chartData>
  <cx:chart>
    <cx:plotArea>
      <cx:plotAreaRegion>
        <cx:series layoutId="sunburst" uniqueId="{550B7A6B-CADC-4AC1-8F0A-6FD8692D88A3}">
          <cx:dataPt idx="34">
            <cx:spPr>
              <a:solidFill>
                <a:srgbClr val="70AD47"/>
              </a:solidFill>
            </cx:spPr>
          </cx:dataPt>
          <cx:dataLabels>
            <cx:txPr>
              <a:bodyPr spcFirstLastPara="1" vertOverflow="ellipsis" horzOverflow="overflow" wrap="square" lIns="0" tIns="0" rIns="0" bIns="0" anchor="ctr" anchorCtr="1"/>
              <a:lstStyle/>
              <a:p>
                <a:pPr algn="ctr" rtl="0">
                  <a:defRPr sz="800"/>
                </a:pPr>
                <a:endParaRPr lang="en-US" sz="800" b="0" i="0" u="none" strike="noStrike" baseline="0">
                  <a:solidFill>
                    <a:sysClr val="window" lastClr="FFFFFF"/>
                  </a:solidFill>
                  <a:latin typeface="Calibri" panose="020F0502020204030204"/>
                </a:endParaRPr>
              </a:p>
            </cx:txPr>
            <cx:visibility seriesName="0" categoryName="1" value="0"/>
          </cx:dataLabels>
          <cx:dataId val="0"/>
        </cx:series>
      </cx:plotAreaRegion>
    </cx:plotArea>
  </cx:chart>
  <cx:spPr>
    <a:noFill/>
    <a:ln>
      <a:noFill/>
    </a:ln>
  </cx:spPr>
  <cx:printSettings>
    <cx:headerFooter alignWithMargins="1" differentOddEven="0" differentFirst="0"/>
    <cx:pageMargins l="0.69999999999999996" r="0.69999999999999996" t="0.75" b="0.75" header="0.29999999999999999" footer="0.29999999999999999"/>
    <cx:pageSetup paperSize="1" firstPageNumber="1" orientation="default" blackAndWhite="0" draft="0" useFirstPageNumber="0" horizontalDpi="600" verticalDpi="600" copies="1"/>
  </cx:printSettings>
</cx: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withinLinear" id="19">
  <a:schemeClr val="accent6"/>
</cs:colorStyle>
</file>

<file path=xl/charts/colors3.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410">
  <cs:axisTitle>
    <cs:lnRef idx="0"/>
    <cs:fillRef idx="0"/>
    <cs:effectRef idx="0"/>
    <cs:fontRef idx="minor">
      <a:schemeClr val="tx1">
        <a:lumMod val="65000"/>
        <a:lumOff val="35000"/>
      </a:schemeClr>
    </cs:fontRef>
    <cs:spPr>
      <a:solidFill>
        <a:schemeClr val="bg1">
          <a:lumMod val="65000"/>
        </a:schemeClr>
      </a:solidFill>
      <a:ln w="19050">
        <a:solidFill>
          <a:schemeClr val="bg1"/>
        </a:solidFill>
      </a:ln>
    </cs:spPr>
    <cs:defRPr sz="9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cs:chartArea>
  <cs:dataLabel>
    <cs:lnRef idx="0"/>
    <cs:fillRef idx="0"/>
    <cs:effectRef idx="0"/>
    <cs:fontRef idx="minor">
      <a:schemeClr val="lt1"/>
    </cs:fontRef>
    <cs:defRPr sz="9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5"/>
  <cs:dataPointWireframe>
    <cs:lnRef idx="0">
      <cs:styleClr val="auto"/>
    </cs:lnRef>
    <cs:fillRef idx="0"/>
    <cs:effectRef idx="0"/>
    <cs:fontRef idx="minor">
      <a:schemeClr val="tx1"/>
    </cs:fontRef>
    <cs:spPr>
      <a:ln w="2857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15000"/>
            <a:lumOff val="8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cs:seriesAxis>
  <cs:seriesLine>
    <cs:lnRef idx="0"/>
    <cs:fillRef idx="0"/>
    <cs:effectRef idx="0"/>
    <cs:fontRef idx="minor">
      <a:schemeClr val="tx1"/>
    </cs:fontRef>
    <cs:spPr>
      <a:ln w="9525" cap="flat">
        <a:solidFill>
          <a:srgbClr val="D9D9D9"/>
        </a:solidFill>
        <a:round/>
      </a:ln>
    </cs:spPr>
  </cs:seriesLine>
  <cs:title>
    <cs:lnRef idx="0"/>
    <cs:fillRef idx="0"/>
    <cs:effectRef idx="0"/>
    <cs:fontRef idx="minor">
      <a:schemeClr val="tx1">
        <a:lumMod val="65000"/>
        <a:lumOff val="35000"/>
      </a:schemeClr>
    </cs:fontRef>
    <cs:defRPr sz="140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208">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3.xml><?xml version="1.0" encoding="utf-8"?>
<cs:chartStyle xmlns:cs="http://schemas.microsoft.com/office/drawing/2012/chartStyle" xmlns:a="http://schemas.openxmlformats.org/drawingml/2006/main" id="208">
  <cs:axisTitle>
    <cs:lnRef idx="0"/>
    <cs:fillRef idx="0"/>
    <cs:effectRef idx="0"/>
    <cs:fontRef idx="minor">
      <a:schemeClr val="dk1">
        <a:lumMod val="65000"/>
        <a:lumOff val="35000"/>
      </a:schemeClr>
    </cs:fontRef>
    <cs:defRPr sz="900" b="1" kern="1200"/>
  </cs:axisTitle>
  <cs:categoryAxis>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900" kern="1200" cap="none" spc="0" normalizeH="0" baseline="0"/>
  </cs:categoryAxis>
  <cs:chartArea>
    <cs:lnRef idx="0"/>
    <cs:fillRef idx="0"/>
    <cs:effectRef idx="0"/>
    <cs:fontRef idx="minor">
      <a:schemeClr val="dk1"/>
    </cs:fontRef>
    <cs:spPr>
      <a:solidFill>
        <a:schemeClr val="lt1"/>
      </a:solidFill>
      <a:ln w="9525" cap="flat" cmpd="sng" algn="ctr">
        <a:solidFill>
          <a:schemeClr val="dk1">
            <a:lumMod val="15000"/>
            <a:lumOff val="85000"/>
          </a:schemeClr>
        </a:solidFill>
        <a:round/>
      </a:ln>
    </cs:spPr>
    <cs:defRPr sz="900" kern="1200"/>
  </cs:chartArea>
  <cs:dataLabel>
    <cs:lnRef idx="0"/>
    <cs:fillRef idx="0"/>
    <cs:effectRef idx="0"/>
    <cs:fontRef idx="minor">
      <a:schemeClr val="dk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lt1"/>
      </a:solidFill>
      <a:ln w="15875">
        <a:solidFill>
          <a:schemeClr val="phClr"/>
        </a:solidFill>
        <a:round/>
      </a:ln>
    </cs:spPr>
  </cs:dataPointMarker>
  <cs:dataPointMarkerLayout symbol="circle"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dk1">
        <a:lumMod val="65000"/>
        <a:lumOff val="35000"/>
      </a:schemeClr>
    </cs:fontRef>
    <cs:spPr>
      <a:ln w="9525" cap="flat" cmpd="sng" algn="ctr">
        <a:solidFill>
          <a:schemeClr val="dk1">
            <a:lumMod val="15000"/>
            <a:lumOff val="85000"/>
          </a:schemeClr>
        </a:solidFill>
        <a:round/>
      </a:ln>
    </cs:spPr>
    <cs:defRPr sz="800" kern="1200"/>
  </cs:dataTable>
  <cs:downBar>
    <cs:lnRef idx="0"/>
    <cs:fillRef idx="0"/>
    <cs:effectRef idx="0"/>
    <cs:fontRef idx="minor">
      <a:schemeClr val="dk1"/>
    </cs:fontRef>
    <cs:spPr>
      <a:solidFill>
        <a:schemeClr val="dk1">
          <a:lumMod val="75000"/>
          <a:lumOff val="25000"/>
        </a:schemeClr>
      </a:solidFill>
      <a:ln w="9525" cap="flat" cmpd="sng" algn="ctr">
        <a:solidFill>
          <a:schemeClr val="dk1">
            <a:lumMod val="50000"/>
            <a:lumOff val="50000"/>
          </a:schemeClr>
        </a:solidFill>
        <a:round/>
      </a:ln>
    </cs:spPr>
  </cs:downBar>
  <cs:dropLine>
    <cs:lnRef idx="0"/>
    <cs:fillRef idx="0"/>
    <cs:effectRef idx="0"/>
    <cs:fontRef idx="minor">
      <a:schemeClr val="dk1"/>
    </cs:fontRef>
    <cs:spPr>
      <a:ln w="9525" cap="flat" cmpd="sng" algn="ctr">
        <a:solidFill>
          <a:schemeClr val="dk1">
            <a:lumMod val="35000"/>
            <a:lumOff val="65000"/>
          </a:schemeClr>
        </a:solidFill>
        <a:round/>
      </a:ln>
    </cs:spPr>
  </cs:dropLine>
  <cs:errorBar>
    <cs:lnRef idx="0"/>
    <cs:fillRef idx="0"/>
    <cs:effectRef idx="0"/>
    <cs:fontRef idx="minor">
      <a:schemeClr val="dk1"/>
    </cs:fontRef>
    <cs:spPr>
      <a:ln w="9525" cap="flat" cmpd="sng" algn="ctr">
        <a:solidFill>
          <a:schemeClr val="dk1">
            <a:lumMod val="50000"/>
            <a:lumOff val="50000"/>
          </a:schemeClr>
        </a:solidFill>
        <a:round/>
      </a:ln>
    </cs:spPr>
  </cs:errorBar>
  <cs:floor>
    <cs:lnRef idx="0"/>
    <cs:fillRef idx="0"/>
    <cs:effectRef idx="0"/>
    <cs:fontRef idx="minor">
      <a:schemeClr val="dk1"/>
    </cs:fontRef>
    <cs:spPr>
      <a:pattFill prst="ltDnDiag">
        <a:fgClr>
          <a:schemeClr val="dk1">
            <a:lumMod val="15000"/>
            <a:lumOff val="85000"/>
          </a:schemeClr>
        </a:fgClr>
        <a:bgClr>
          <a:schemeClr val="lt1"/>
        </a:bgClr>
      </a:pattFill>
    </cs:spPr>
  </cs:floor>
  <cs:gridlineMajor>
    <cs:lnRef idx="0"/>
    <cs:fillRef idx="0"/>
    <cs:effectRef idx="0"/>
    <cs:fontRef idx="minor">
      <a:schemeClr val="dk1"/>
    </cs:fontRef>
    <cs:spPr>
      <a:ln w="9525" cap="flat" cmpd="sng" algn="ctr">
        <a:solidFill>
          <a:schemeClr val="dk1">
            <a:lumMod val="15000"/>
            <a:lumOff val="85000"/>
          </a:schemeClr>
        </a:solidFill>
        <a:round/>
      </a:ln>
    </cs:spPr>
  </cs:gridlineMajor>
  <cs:gridlineMinor>
    <cs:lnRef idx="0"/>
    <cs:fillRef idx="0"/>
    <cs:effectRef idx="0"/>
    <cs:fontRef idx="minor">
      <a:schemeClr val="dk1"/>
    </cs:fontRef>
    <cs:spPr>
      <a:ln w="9525" cap="flat" cmpd="sng" algn="ctr">
        <a:solidFill>
          <a:schemeClr val="dk1">
            <a:lumMod val="5000"/>
            <a:lumOff val="95000"/>
          </a:schemeClr>
        </a:solidFill>
        <a:round/>
      </a:ln>
    </cs:spPr>
  </cs:gridlineMinor>
  <cs:hiLoLine>
    <cs:lnRef idx="0"/>
    <cs:fillRef idx="0"/>
    <cs:effectRef idx="0"/>
    <cs:fontRef idx="minor">
      <a:schemeClr val="dk1"/>
    </cs:fontRef>
    <cs:spPr>
      <a:ln w="9525" cap="flat" cmpd="sng" algn="ctr">
        <a:solidFill>
          <a:schemeClr val="dk1">
            <a:lumMod val="35000"/>
            <a:lumOff val="65000"/>
          </a:schemeClr>
        </a:solidFill>
        <a:round/>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65000"/>
        <a:lumOff val="35000"/>
      </a:schemeClr>
    </cs:fontRef>
    <cs:defRPr sz="900" kern="1200"/>
  </cs:legend>
  <cs:plotArea>
    <cs:lnRef idx="0"/>
    <cs:fillRef idx="0"/>
    <cs:effectRef idx="0"/>
    <cs:fontRef idx="minor">
      <a:schemeClr val="dk1"/>
    </cs:fontRef>
    <cs:spPr>
      <a:pattFill prst="ltDnDiag">
        <a:fgClr>
          <a:schemeClr val="dk1">
            <a:lumMod val="15000"/>
            <a:lumOff val="85000"/>
          </a:schemeClr>
        </a:fgClr>
        <a:bgClr>
          <a:schemeClr val="lt1"/>
        </a:bgClr>
      </a:pattFill>
    </cs:spPr>
  </cs:plotArea>
  <cs:plotArea3D>
    <cs:lnRef idx="0"/>
    <cs:fillRef idx="0"/>
    <cs:effectRef idx="0"/>
    <cs:fontRef idx="minor">
      <a:schemeClr val="dk1"/>
    </cs:fontRef>
    <cs:spPr>
      <a:solidFill>
        <a:schemeClr val="lt1"/>
      </a:solidFill>
    </cs:spPr>
  </cs:plotArea3D>
  <cs:seriesAxis>
    <cs:lnRef idx="0"/>
    <cs:fillRef idx="0"/>
    <cs:effectRef idx="0"/>
    <cs:fontRef idx="minor">
      <a:schemeClr val="dk1">
        <a:lumMod val="65000"/>
        <a:lumOff val="35000"/>
      </a:schemeClr>
    </cs:fontRef>
    <cs:defRPr sz="900" kern="1200"/>
  </cs:seriesAxis>
  <cs:seriesLine>
    <cs:lnRef idx="0"/>
    <cs:fillRef idx="0"/>
    <cs:effectRef idx="0"/>
    <cs:fontRef idx="minor">
      <a:schemeClr val="dk1"/>
    </cs:fontRef>
    <cs:spPr>
      <a:ln w="9525" cap="flat" cmpd="sng" algn="ctr">
        <a:solidFill>
          <a:schemeClr val="dk1">
            <a:lumMod val="35000"/>
            <a:lumOff val="65000"/>
          </a:schemeClr>
        </a:solidFill>
        <a:round/>
      </a:ln>
    </cs:spPr>
  </cs:seriesLine>
  <cs:title>
    <cs:lnRef idx="0"/>
    <cs:fillRef idx="0"/>
    <cs:effectRef idx="0"/>
    <cs:fontRef idx="major">
      <a:schemeClr val="dk1">
        <a:lumMod val="50000"/>
        <a:lumOff val="50000"/>
      </a:schemeClr>
    </cs:fontRef>
    <cs:defRPr sz="1600" b="1" kern="1200" cap="none" spc="0" normalizeH="0" baseline="0"/>
  </cs:title>
  <cs:trendline>
    <cs:lnRef idx="0">
      <cs:styleClr val="auto"/>
    </cs:lnRef>
    <cs:fillRef idx="0"/>
    <cs:effectRef idx="0"/>
    <cs:fontRef idx="minor">
      <a:schemeClr val="dk1"/>
    </cs:fontRef>
    <cs:spPr>
      <a:ln w="19050" cap="rnd">
        <a:solidFill>
          <a:schemeClr val="phClr"/>
        </a:solidFill>
      </a:ln>
    </cs:spPr>
  </cs:trendline>
  <cs:trendlineLabel>
    <cs:lnRef idx="0"/>
    <cs:fillRef idx="0"/>
    <cs:effectRef idx="0"/>
    <cs:fontRef idx="minor">
      <a:schemeClr val="dk1">
        <a:lumMod val="65000"/>
        <a:lumOff val="35000"/>
      </a:schemeClr>
    </cs:fontRef>
    <cs:defRPr sz="900" kern="1200"/>
  </cs:trendlineLabel>
  <cs:upBar>
    <cs:lnRef idx="0"/>
    <cs:fillRef idx="0"/>
    <cs:effectRef idx="0"/>
    <cs:fontRef idx="minor">
      <a:schemeClr val="dk1"/>
    </cs:fontRef>
    <cs:spPr>
      <a:solidFill>
        <a:schemeClr val="lt1"/>
      </a:solidFill>
      <a:ln w="9525" cap="flat" cmpd="sng" algn="ctr">
        <a:solidFill>
          <a:schemeClr val="dk1">
            <a:lumMod val="50000"/>
            <a:lumOff val="50000"/>
          </a:schemeClr>
        </a:solidFill>
        <a:round/>
      </a:ln>
    </cs:spPr>
  </cs:upBar>
  <cs:valueAxis>
    <cs:lnRef idx="0"/>
    <cs:fillRef idx="0"/>
    <cs:effectRef idx="0"/>
    <cs:fontRef idx="minor">
      <a:schemeClr val="dk1">
        <a:lumMod val="65000"/>
        <a:lumOff val="35000"/>
      </a:schemeClr>
    </cs:fontRef>
    <cs:defRPr sz="900" kern="1200"/>
  </cs:valueAxis>
  <cs:wall>
    <cs:lnRef idx="0"/>
    <cs:fillRef idx="0"/>
    <cs:effectRef idx="0"/>
    <cs:fontRef idx="minor">
      <a:schemeClr val="dk1"/>
    </cs:fontRef>
    <cs:spPr>
      <a:pattFill prst="ltDnDiag">
        <a:fgClr>
          <a:schemeClr val="dk1">
            <a:lumMod val="15000"/>
            <a:lumOff val="85000"/>
          </a:schemeClr>
        </a:fgClr>
        <a:bgClr>
          <a:schemeClr val="lt1"/>
        </a:bgClr>
      </a:pattFill>
    </cs:spPr>
  </cs:wall>
</cs:chartStyle>
</file>

<file path=xl/charts/style4.xml><?xml version="1.0" encoding="utf-8"?>
<cs:chartStyle xmlns:cs="http://schemas.microsoft.com/office/drawing/2012/chartStyle" xmlns:a="http://schemas.openxmlformats.org/drawingml/2006/main" id="383">
  <cs:axisTitle>
    <cs:lnRef idx="0"/>
    <cs:fillRef idx="0"/>
    <cs:effectRef idx="0"/>
    <cs:fontRef idx="minor">
      <a:schemeClr val="dk1">
        <a:lumMod val="75000"/>
        <a:lumOff val="25000"/>
      </a:schemeClr>
    </cs:fontRef>
    <cs:defRPr sz="900"/>
  </cs:axisTitle>
  <cs:category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cs:categoryAxis>
  <cs:chartArea>
    <cs:lnRef idx="0"/>
    <cs:fillRef idx="0"/>
    <cs:effectRef idx="0"/>
    <cs:fontRef idx="minor">
      <a:schemeClr val="dk1"/>
    </cs:fontRef>
    <cs:spPr>
      <a:gradFill flip="none" rotWithShape="1">
        <a:gsLst>
          <a:gs pos="0">
            <a:schemeClr val="lt1"/>
          </a:gs>
          <a:gs pos="39000">
            <a:schemeClr val="lt1"/>
          </a:gs>
          <a:gs pos="100000">
            <a:schemeClr val="lt1">
              <a:lumMod val="75000"/>
            </a:schemeClr>
          </a:gs>
        </a:gsLst>
        <a:path path="circle">
          <a:fillToRect l="50000" t="-80000" r="50000" b="180000"/>
        </a:path>
        <a:tileRect/>
      </a:gradFill>
      <a:ln w="9525" cap="flat" cmpd="sng" algn="ctr">
        <a:solidFill>
          <a:schemeClr val="dk1">
            <a:lumMod val="25000"/>
            <a:lumOff val="75000"/>
          </a:schemeClr>
        </a:solidFill>
        <a:round/>
      </a:ln>
    </cs:spPr>
    <cs:defRPr sz="900"/>
  </cs:chartArea>
  <cs:dataLabel>
    <cs:lnRef idx="0"/>
    <cs:fillRef idx="0"/>
    <cs:effectRef idx="0"/>
    <cs:fontRef idx="minor">
      <a:schemeClr val="lt1"/>
    </cs:fontRef>
    <cs:defRPr sz="900"/>
  </cs:dataLabel>
  <cs:dataLabelCallout>
    <cs:lnRef idx="0"/>
    <cs:fillRef idx="0"/>
    <cs:effectRef idx="0"/>
    <cs:fontRef idx="minor">
      <a:schemeClr val="lt1"/>
    </cs:fontRef>
    <cs:spPr>
      <a:solidFill>
        <a:schemeClr val="dk1">
          <a:lumMod val="65000"/>
          <a:lumOff val="35000"/>
          <a:alpha val="75000"/>
        </a:schemeClr>
      </a:solidFill>
    </cs:spPr>
    <cs:defRPr sz="9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a:ln>
        <a:solidFill>
          <a:schemeClr val="lt1"/>
        </a:solidFill>
      </a:ln>
    </cs:spPr>
  </cs:dataPoint>
  <cs:dataPoint3D>
    <cs:lnRef idx="0"/>
    <cs:fillRef idx="0">
      <cs:styleClr val="auto"/>
    </cs:fillRef>
    <cs:effectRef idx="0"/>
    <cs:fontRef idx="minor">
      <a:schemeClr val="dk1"/>
    </cs:fontRef>
    <cs:spPr>
      <a:solidFill>
        <a:schemeClr val="phClr"/>
      </a:solidFill>
      <a:ln w="9525" cap="flat" cmpd="sng" algn="ctr">
        <a:solidFill>
          <a:schemeClr val="lt1">
            <a:alpha val="50000"/>
          </a:schemeClr>
        </a:solidFill>
        <a:round/>
      </a:ln>
    </cs:spPr>
  </cs:dataPoint3D>
  <cs:dataPointLine>
    <cs:lnRef idx="0">
      <cs:styleClr val="auto"/>
    </cs:lnRef>
    <cs:fillRef idx="0"/>
    <cs:effectRef idx="0"/>
    <cs:fontRef idx="minor">
      <a:schemeClr val="dk1"/>
    </cs:fontRef>
    <cs:spPr>
      <a:ln w="28575" cap="rnd">
        <a:solidFill>
          <a:schemeClr val="phClr"/>
        </a:solidFill>
        <a:round/>
      </a:ln>
    </cs:spPr>
  </cs:dataPointLine>
  <cs:dataPointMarker>
    <cs:lnRef idx="0"/>
    <cs:fillRef idx="0">
      <cs:styleClr val="auto"/>
    </cs:fillRef>
    <cs:effectRef idx="0"/>
    <cs:fontRef idx="minor">
      <a:schemeClr val="dk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dk1"/>
    </cs:fontRef>
    <cs:spPr>
      <a:ln w="28575" cap="rnd">
        <a:solidFill>
          <a:schemeClr val="phClr"/>
        </a:solidFill>
        <a:round/>
      </a:ln>
    </cs:spPr>
  </cs:dataPointWireframe>
  <cs:dataTable>
    <cs:lnRef idx="0"/>
    <cs:fillRef idx="0"/>
    <cs:effectRef idx="0"/>
    <cs:fontRef idx="minor">
      <a:schemeClr val="dk1">
        <a:lumMod val="75000"/>
        <a:lumOff val="25000"/>
      </a:schemeClr>
    </cs:fontRef>
    <cs:spPr>
      <a:ln w="9525">
        <a:solidFill>
          <a:schemeClr val="dk1">
            <a:lumMod val="75000"/>
            <a:lumOff val="25000"/>
          </a:schemeClr>
        </a:solidFill>
      </a:ln>
    </cs:spPr>
    <cs:defRPr sz="900"/>
  </cs:dataTable>
  <cs:downBar>
    <cs:lnRef idx="0"/>
    <cs:fillRef idx="0"/>
    <cs:effectRef idx="0"/>
    <cs:fontRef idx="minor">
      <a:schemeClr val="dk1"/>
    </cs:fontRef>
    <cs:spPr>
      <a:solidFill>
        <a:schemeClr val="dk1">
          <a:lumMod val="50000"/>
          <a:lumOff val="50000"/>
        </a:schemeClr>
      </a:solidFill>
      <a:ln w="9525">
        <a:solidFill>
          <a:schemeClr val="dk1">
            <a:lumMod val="65000"/>
            <a:lumOff val="35000"/>
          </a:schemeClr>
        </a:solidFill>
      </a:ln>
    </cs:spPr>
  </cs:downBar>
  <cs:dropLine>
    <cs:lnRef idx="0"/>
    <cs:fillRef idx="0"/>
    <cs:effectRef idx="0"/>
    <cs:fontRef idx="minor">
      <a:schemeClr val="dk1"/>
    </cs:fontRef>
    <cs:spPr>
      <a:ln w="9525">
        <a:solidFill>
          <a:schemeClr val="dk1">
            <a:lumMod val="35000"/>
            <a:lumOff val="65000"/>
          </a:schemeClr>
        </a:solidFill>
        <a:prstDash val="dash"/>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gradFill>
          <a:gsLst>
            <a:gs pos="100000">
              <a:schemeClr val="dk1">
                <a:lumMod val="95000"/>
                <a:lumOff val="5000"/>
                <a:alpha val="42000"/>
              </a:schemeClr>
            </a:gs>
            <a:gs pos="0">
              <a:schemeClr val="lt1">
                <a:lumMod val="75000"/>
                <a:alpha val="36000"/>
              </a:schemeClr>
            </a:gs>
          </a:gsLst>
          <a:lin ang="5400000" scaled="0"/>
        </a:gradFill>
        <a:round/>
      </a:ln>
    </cs:spPr>
  </cs:gridlineMajor>
  <cs:gridlineMinor>
    <cs:lnRef idx="0"/>
    <cs:fillRef idx="0"/>
    <cs:effectRef idx="0"/>
    <cs:fontRef idx="minor">
      <a:schemeClr val="dk1"/>
    </cs:fontRef>
    <cs:spPr>
      <a:ln>
        <a:gradFill>
          <a:gsLst>
            <a:gs pos="100000">
              <a:schemeClr val="dk1">
                <a:lumMod val="95000"/>
                <a:lumOff val="5000"/>
                <a:alpha val="42000"/>
                <a:lumOff val="10000"/>
              </a:schemeClr>
            </a:gs>
            <a:gs pos="0">
              <a:schemeClr val="lt1">
                <a:lumMod val="75000"/>
                <a:alpha val="36000"/>
                <a:lumOff val="10000"/>
              </a:schemeClr>
            </a:gs>
          </a:gsLst>
          <a:lin ang="5400000" scaled="0"/>
        </a:gradFill>
      </a:ln>
    </cs:spPr>
  </cs:gridlineMinor>
  <cs:hiLoLine>
    <cs:lnRef idx="0"/>
    <cs:fillRef idx="0"/>
    <cs:effectRef idx="0"/>
    <cs:fontRef idx="minor">
      <a:schemeClr val="dk1"/>
    </cs:fontRef>
    <cs:spPr>
      <a:ln w="9525">
        <a:solidFill>
          <a:schemeClr val="dk1">
            <a:lumMod val="35000"/>
            <a:lumOff val="65000"/>
          </a:schemeClr>
        </a:solidFill>
        <a:prstDash val="dash"/>
      </a:ln>
    </cs:spPr>
  </cs:hiLoLine>
  <cs:leaderLine>
    <cs:lnRef idx="0"/>
    <cs:fillRef idx="0"/>
    <cs:effectRef idx="0"/>
    <cs:fontRef idx="minor">
      <a:schemeClr val="dk1"/>
    </cs:fontRef>
    <cs:spPr>
      <a:ln w="9525" cap="flat" cmpd="sng" algn="ctr">
        <a:solidFill>
          <a:schemeClr val="dk1">
            <a:lumMod val="35000"/>
            <a:lumOff val="65000"/>
          </a:schemeClr>
        </a:solidFill>
        <a:round/>
      </a:ln>
    </cs:spPr>
  </cs:leaderLine>
  <cs:legend>
    <cs:lnRef idx="0"/>
    <cs:fillRef idx="0"/>
    <cs:effectRef idx="0"/>
    <cs:fontRef idx="minor">
      <a:schemeClr val="dk1">
        <a:lumMod val="75000"/>
        <a:lumOff val="25000"/>
      </a:schemeClr>
    </cs:fontRef>
    <cs:spPr>
      <a:solidFill>
        <a:schemeClr val="lt1">
          <a:lumMod val="95000"/>
          <a:alpha val="39000"/>
        </a:schemeClr>
      </a:solidFill>
    </cs:spPr>
    <cs:defRPr sz="900"/>
  </cs:legend>
  <cs:plotArea>
    <cs:lnRef idx="0"/>
    <cs:fillRef idx="0"/>
    <cs:effectRef idx="0"/>
    <cs:fontRef idx="minor">
      <a:schemeClr val="dk1"/>
    </cs:fontRef>
  </cs:plotArea>
  <cs:plotArea3D>
    <cs:lnRef idx="0"/>
    <cs:fillRef idx="0"/>
    <cs:effectRef idx="0"/>
    <cs:fontRef idx="minor">
      <a:schemeClr val="dk1"/>
    </cs:fontRef>
  </cs:plotArea3D>
  <cs:seriesAxis>
    <cs:lnRef idx="0"/>
    <cs:fillRef idx="0"/>
    <cs:effectRef idx="0"/>
    <cs:fontRef idx="minor">
      <a:schemeClr val="dk1">
        <a:lumMod val="75000"/>
        <a:lumOff val="25000"/>
      </a:schemeClr>
    </cs:fontRef>
    <cs:spPr>
      <a:ln w="19050" cap="flat" cmpd="sng" algn="ctr">
        <a:solidFill>
          <a:schemeClr val="dk1">
            <a:lumMod val="75000"/>
            <a:lumOff val="25000"/>
          </a:schemeClr>
        </a:solidFill>
        <a:round/>
      </a:ln>
    </cs:spPr>
    <cs:defRPr sz="900"/>
  </cs:seriesAxis>
  <cs:seriesLine>
    <cs:lnRef idx="0"/>
    <cs:fillRef idx="0"/>
    <cs:effectRef idx="0"/>
    <cs:fontRef idx="minor">
      <a:schemeClr val="dk1"/>
    </cs:fontRef>
    <cs:spPr>
      <a:ln w="9525" cap="flat">
        <a:solidFill>
          <a:schemeClr val="bg1">
            <a:lumMod val="50000"/>
          </a:schemeClr>
        </a:solidFill>
        <a:round/>
      </a:ln>
    </cs:spPr>
  </cs:seriesLine>
  <cs:title>
    <cs:lnRef idx="0"/>
    <cs:fillRef idx="0"/>
    <cs:effectRef idx="0"/>
    <cs:fontRef idx="minor">
      <a:schemeClr val="dk1">
        <a:lumMod val="75000"/>
        <a:lumOff val="25000"/>
      </a:schemeClr>
    </cs:fontRef>
    <cs:defRPr sz="1800" b="1"/>
  </cs:title>
  <cs:trendline>
    <cs:lnRef idx="0"/>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dk1">
        <a:lumMod val="75000"/>
        <a:lumOff val="25000"/>
      </a:schemeClr>
    </cs:fontRef>
    <cs:defRPr sz="900"/>
  </cs:trendlineLabel>
  <cs:upBar>
    <cs:lnRef idx="0"/>
    <cs:fillRef idx="0"/>
    <cs:effectRef idx="0"/>
    <cs:fontRef idx="minor">
      <a:schemeClr val="dk1"/>
    </cs:fontRef>
    <cs:spPr>
      <a:solidFill>
        <a:schemeClr val="lt1"/>
      </a:solidFill>
      <a:ln w="9525">
        <a:solidFill>
          <a:schemeClr val="dk1">
            <a:lumMod val="65000"/>
            <a:lumOff val="35000"/>
          </a:schemeClr>
        </a:solidFill>
      </a:ln>
    </cs:spPr>
  </cs:upBar>
  <cs:valueAxis>
    <cs:lnRef idx="0"/>
    <cs:fillRef idx="0"/>
    <cs:effectRef idx="0"/>
    <cs:fontRef idx="minor">
      <a:schemeClr val="dk1">
        <a:lumMod val="75000"/>
        <a:lumOff val="25000"/>
      </a:schemeClr>
    </cs:fontRef>
    <cs:defRPr sz="9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8" Type="http://schemas.openxmlformats.org/officeDocument/2006/relationships/hyperlink" Target="https://en.wikipedia.org/wiki/File:Flag_of_the_United_States.svg" TargetMode="External"/><Relationship Id="rId13" Type="http://schemas.openxmlformats.org/officeDocument/2006/relationships/image" Target="../media/image7.png"/><Relationship Id="rId3" Type="http://schemas.openxmlformats.org/officeDocument/2006/relationships/image" Target="../media/image2.png"/><Relationship Id="rId7" Type="http://schemas.openxmlformats.org/officeDocument/2006/relationships/image" Target="../media/image4.png"/><Relationship Id="rId12" Type="http://schemas.openxmlformats.org/officeDocument/2006/relationships/hyperlink" Target="https://en.wikipedia.org/wiki/Flag_of_Ireland" TargetMode="External"/><Relationship Id="rId17" Type="http://schemas.openxmlformats.org/officeDocument/2006/relationships/image" Target="../media/image9.png"/><Relationship Id="rId2" Type="http://schemas.openxmlformats.org/officeDocument/2006/relationships/hyperlink" Target="https://en.wikipedia.org/wiki/Flag_of_Scotland" TargetMode="External"/><Relationship Id="rId16" Type="http://schemas.openxmlformats.org/officeDocument/2006/relationships/hyperlink" Target="https://en.wikipedia.org/wiki/Iceland" TargetMode="External"/><Relationship Id="rId1" Type="http://schemas.openxmlformats.org/officeDocument/2006/relationships/image" Target="../media/image1.png"/><Relationship Id="rId6" Type="http://schemas.openxmlformats.org/officeDocument/2006/relationships/hyperlink" Target="https://en.wikipedia.org/wiki/File:Flag_of_Spain.svg" TargetMode="External"/><Relationship Id="rId11" Type="http://schemas.openxmlformats.org/officeDocument/2006/relationships/image" Target="../media/image6.png"/><Relationship Id="rId5" Type="http://schemas.openxmlformats.org/officeDocument/2006/relationships/image" Target="../media/image3.png"/><Relationship Id="rId15" Type="http://schemas.openxmlformats.org/officeDocument/2006/relationships/image" Target="../media/image8.png"/><Relationship Id="rId10" Type="http://schemas.openxmlformats.org/officeDocument/2006/relationships/hyperlink" Target="https://en.wikipedia.org/wiki/Flag_of_the_Bahamas" TargetMode="External"/><Relationship Id="rId4" Type="http://schemas.openxmlformats.org/officeDocument/2006/relationships/hyperlink" Target="https://en.wikipedia.org/wiki/Flag_of_England" TargetMode="External"/><Relationship Id="rId9" Type="http://schemas.openxmlformats.org/officeDocument/2006/relationships/image" Target="../media/image5.png"/><Relationship Id="rId14" Type="http://schemas.openxmlformats.org/officeDocument/2006/relationships/hyperlink" Target="https://en.wikipedia.org/wiki/Flag_of_China" TargetMode="External"/></Relationships>
</file>

<file path=xl/drawings/_rels/drawing2.xml.rels><?xml version="1.0" encoding="UTF-8" standalone="yes"?>
<Relationships xmlns="http://schemas.openxmlformats.org/package/2006/relationships"><Relationship Id="rId3" Type="http://schemas.openxmlformats.org/officeDocument/2006/relationships/chart" Target="../charts/chart2.xml"/><Relationship Id="rId2" Type="http://schemas.openxmlformats.org/officeDocument/2006/relationships/chart" Target="../charts/chart1.xml"/><Relationship Id="rId1" Type="http://schemas.microsoft.com/office/2014/relationships/chartEx" Target="../charts/chartEx1.xml"/></Relationships>
</file>

<file path=xl/drawings/_rels/drawing3.xml.rels><?xml version="1.0" encoding="UTF-8" standalone="yes"?>
<Relationships xmlns="http://schemas.openxmlformats.org/package/2006/relationships"><Relationship Id="rId2" Type="http://schemas.microsoft.com/office/2014/relationships/chartEx" Target="../charts/chartEx2.xml"/><Relationship Id="rId1" Type="http://schemas.openxmlformats.org/officeDocument/2006/relationships/image" Target="../media/image10.jpeg"/></Relationships>
</file>

<file path=xl/drawings/drawing1.xml><?xml version="1.0" encoding="utf-8"?>
<xdr:wsDr xmlns:xdr="http://schemas.openxmlformats.org/drawingml/2006/spreadsheetDrawing" xmlns:a="http://schemas.openxmlformats.org/drawingml/2006/main">
  <xdr:twoCellAnchor editAs="oneCell">
    <xdr:from>
      <xdr:col>27</xdr:col>
      <xdr:colOff>55343</xdr:colOff>
      <xdr:row>2</xdr:row>
      <xdr:rowOff>46967</xdr:rowOff>
    </xdr:from>
    <xdr:to>
      <xdr:col>27</xdr:col>
      <xdr:colOff>594809</xdr:colOff>
      <xdr:row>3</xdr:row>
      <xdr:rowOff>75364</xdr:rowOff>
    </xdr:to>
    <xdr:pic>
      <xdr:nvPicPr>
        <xdr:cNvPr id="4" name="Picture 3">
          <a:extLst>
            <a:ext uri="{FF2B5EF4-FFF2-40B4-BE49-F238E27FC236}">
              <a16:creationId xmlns:a16="http://schemas.microsoft.com/office/drawing/2014/main" id="{0A7F97C7-4D22-48AD-A3B3-19C3EED1686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 uri="{837473B0-CC2E-450A-ABE3-18F120FF3D39}">
              <a1611:picAttrSrcUrl xmlns:a1611="http://schemas.microsoft.com/office/drawing/2016/11/main" r:id="rId2"/>
            </a:ext>
          </a:extLst>
        </a:blip>
        <a:stretch>
          <a:fillRect/>
        </a:stretch>
      </xdr:blipFill>
      <xdr:spPr>
        <a:xfrm>
          <a:off x="15173304" y="618467"/>
          <a:ext cx="539466" cy="323077"/>
        </a:xfrm>
        <a:prstGeom prst="rect">
          <a:avLst/>
        </a:prstGeom>
        <a:ln>
          <a:solidFill>
            <a:schemeClr val="tx1"/>
          </a:solidFill>
        </a:ln>
      </xdr:spPr>
    </xdr:pic>
    <xdr:clientData/>
  </xdr:twoCellAnchor>
  <xdr:twoCellAnchor editAs="oneCell">
    <xdr:from>
      <xdr:col>28</xdr:col>
      <xdr:colOff>443900</xdr:colOff>
      <xdr:row>2</xdr:row>
      <xdr:rowOff>53209</xdr:rowOff>
    </xdr:from>
    <xdr:to>
      <xdr:col>29</xdr:col>
      <xdr:colOff>160260</xdr:colOff>
      <xdr:row>3</xdr:row>
      <xdr:rowOff>81606</xdr:rowOff>
    </xdr:to>
    <xdr:pic>
      <xdr:nvPicPr>
        <xdr:cNvPr id="10" name="Picture 9">
          <a:extLst>
            <a:ext uri="{FF2B5EF4-FFF2-40B4-BE49-F238E27FC236}">
              <a16:creationId xmlns:a16="http://schemas.microsoft.com/office/drawing/2014/main" id="{B8E9796E-AB43-4268-8CE5-F2EC9DFDC066}"/>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 uri="{837473B0-CC2E-450A-ABE3-18F120FF3D39}">
              <a1611:picAttrSrcUrl xmlns:a1611="http://schemas.microsoft.com/office/drawing/2016/11/main" r:id="rId4"/>
            </a:ext>
          </a:extLst>
        </a:blip>
        <a:stretch>
          <a:fillRect/>
        </a:stretch>
      </xdr:blipFill>
      <xdr:spPr>
        <a:xfrm>
          <a:off x="16386369" y="624709"/>
          <a:ext cx="540869" cy="323077"/>
        </a:xfrm>
        <a:prstGeom prst="rect">
          <a:avLst/>
        </a:prstGeom>
        <a:ln>
          <a:solidFill>
            <a:schemeClr val="tx1"/>
          </a:solidFill>
        </a:ln>
      </xdr:spPr>
    </xdr:pic>
    <xdr:clientData/>
  </xdr:twoCellAnchor>
  <xdr:twoCellAnchor editAs="oneCell">
    <xdr:from>
      <xdr:col>27</xdr:col>
      <xdr:colOff>660801</xdr:colOff>
      <xdr:row>2</xdr:row>
      <xdr:rowOff>47623</xdr:rowOff>
    </xdr:from>
    <xdr:to>
      <xdr:col>28</xdr:col>
      <xdr:colOff>376294</xdr:colOff>
      <xdr:row>3</xdr:row>
      <xdr:rowOff>76943</xdr:rowOff>
    </xdr:to>
    <xdr:pic>
      <xdr:nvPicPr>
        <xdr:cNvPr id="39" name="Picture 38">
          <a:extLst>
            <a:ext uri="{FF2B5EF4-FFF2-40B4-BE49-F238E27FC236}">
              <a16:creationId xmlns:a16="http://schemas.microsoft.com/office/drawing/2014/main" id="{CDC17CD3-AACF-4C07-A4B9-61585197D607}"/>
            </a:ext>
          </a:extLst>
        </xdr:cNvPr>
        <xdr:cNvPicPr>
          <a:picLocks/>
        </xdr:cNvPicPr>
      </xdr:nvPicPr>
      <xdr:blipFill>
        <a:blip xmlns:r="http://schemas.openxmlformats.org/officeDocument/2006/relationships" r:embed="rId5" cstate="print">
          <a:extLst>
            <a:ext uri="{28A0092B-C50C-407E-A947-70E740481C1C}">
              <a14:useLocalDpi xmlns:a14="http://schemas.microsoft.com/office/drawing/2010/main" val="0"/>
            </a:ext>
            <a:ext uri="{837473B0-CC2E-450A-ABE3-18F120FF3D39}">
              <a1611:picAttrSrcUrl xmlns:a1611="http://schemas.microsoft.com/office/drawing/2016/11/main" r:id="rId6"/>
            </a:ext>
          </a:extLst>
        </a:blip>
        <a:srcRect/>
        <a:stretch/>
      </xdr:blipFill>
      <xdr:spPr>
        <a:xfrm>
          <a:off x="15778762" y="619123"/>
          <a:ext cx="540000" cy="324000"/>
        </a:xfrm>
        <a:prstGeom prst="rect">
          <a:avLst/>
        </a:prstGeom>
        <a:ln>
          <a:solidFill>
            <a:schemeClr val="tx1"/>
          </a:solidFill>
        </a:ln>
      </xdr:spPr>
    </xdr:pic>
    <xdr:clientData/>
  </xdr:twoCellAnchor>
  <xdr:twoCellAnchor editAs="oneCell">
    <xdr:from>
      <xdr:col>29</xdr:col>
      <xdr:colOff>225158</xdr:colOff>
      <xdr:row>2</xdr:row>
      <xdr:rowOff>50602</xdr:rowOff>
    </xdr:from>
    <xdr:to>
      <xdr:col>29</xdr:col>
      <xdr:colOff>765158</xdr:colOff>
      <xdr:row>3</xdr:row>
      <xdr:rowOff>79922</xdr:rowOff>
    </xdr:to>
    <xdr:pic>
      <xdr:nvPicPr>
        <xdr:cNvPr id="42" name="Picture 41">
          <a:extLst>
            <a:ext uri="{FF2B5EF4-FFF2-40B4-BE49-F238E27FC236}">
              <a16:creationId xmlns:a16="http://schemas.microsoft.com/office/drawing/2014/main" id="{75F353B5-C9ED-471D-8238-A7C309CCEF56}"/>
            </a:ext>
          </a:extLst>
        </xdr:cNvPr>
        <xdr:cNvPicPr>
          <a:picLocks/>
        </xdr:cNvPicPr>
      </xdr:nvPicPr>
      <xdr:blipFill>
        <a:blip xmlns:r="http://schemas.openxmlformats.org/officeDocument/2006/relationships" r:embed="rId7" cstate="print">
          <a:extLst>
            <a:ext uri="{28A0092B-C50C-407E-A947-70E740481C1C}">
              <a14:useLocalDpi xmlns:a14="http://schemas.microsoft.com/office/drawing/2010/main" val="0"/>
            </a:ext>
            <a:ext uri="{837473B0-CC2E-450A-ABE3-18F120FF3D39}">
              <a1611:picAttrSrcUrl xmlns:a1611="http://schemas.microsoft.com/office/drawing/2016/11/main" r:id="rId8"/>
            </a:ext>
          </a:extLst>
        </a:blip>
        <a:srcRect/>
        <a:stretch/>
      </xdr:blipFill>
      <xdr:spPr>
        <a:xfrm>
          <a:off x="16992135" y="622102"/>
          <a:ext cx="540000" cy="324000"/>
        </a:xfrm>
        <a:prstGeom prst="rect">
          <a:avLst/>
        </a:prstGeom>
        <a:ln>
          <a:solidFill>
            <a:schemeClr val="tx1"/>
          </a:solidFill>
        </a:ln>
      </xdr:spPr>
    </xdr:pic>
    <xdr:clientData/>
  </xdr:twoCellAnchor>
  <xdr:twoCellAnchor editAs="oneCell">
    <xdr:from>
      <xdr:col>27</xdr:col>
      <xdr:colOff>55938</xdr:colOff>
      <xdr:row>3</xdr:row>
      <xdr:rowOff>138528</xdr:rowOff>
    </xdr:from>
    <xdr:to>
      <xdr:col>27</xdr:col>
      <xdr:colOff>595404</xdr:colOff>
      <xdr:row>4</xdr:row>
      <xdr:rowOff>72599</xdr:rowOff>
    </xdr:to>
    <xdr:pic>
      <xdr:nvPicPr>
        <xdr:cNvPr id="11" name="Picture 10">
          <a:extLst>
            <a:ext uri="{FF2B5EF4-FFF2-40B4-BE49-F238E27FC236}">
              <a16:creationId xmlns:a16="http://schemas.microsoft.com/office/drawing/2014/main" id="{743FBF0D-C65C-45FA-8A2A-4217F9C5FECB}"/>
            </a:ext>
          </a:extLst>
        </xdr:cNvPr>
        <xdr:cNvPicPr>
          <a:picLocks/>
        </xdr:cNvPicPr>
      </xdr:nvPicPr>
      <xdr:blipFill>
        <a:blip xmlns:r="http://schemas.openxmlformats.org/officeDocument/2006/relationships" r:embed="rId9" cstate="print">
          <a:extLst>
            <a:ext uri="{28A0092B-C50C-407E-A947-70E740481C1C}">
              <a14:useLocalDpi xmlns:a14="http://schemas.microsoft.com/office/drawing/2010/main" val="0"/>
            </a:ext>
            <a:ext uri="{837473B0-CC2E-450A-ABE3-18F120FF3D39}">
              <a1611:picAttrSrcUrl xmlns:a1611="http://schemas.microsoft.com/office/drawing/2016/11/main" r:id="rId10"/>
            </a:ext>
          </a:extLst>
        </a:blip>
        <a:srcRect/>
        <a:stretch/>
      </xdr:blipFill>
      <xdr:spPr>
        <a:xfrm>
          <a:off x="15162588" y="1005303"/>
          <a:ext cx="539466" cy="324596"/>
        </a:xfrm>
        <a:prstGeom prst="rect">
          <a:avLst/>
        </a:prstGeom>
        <a:ln>
          <a:solidFill>
            <a:schemeClr val="tx1"/>
          </a:solidFill>
        </a:ln>
      </xdr:spPr>
    </xdr:pic>
    <xdr:clientData/>
  </xdr:twoCellAnchor>
  <xdr:twoCellAnchor editAs="oneCell">
    <xdr:from>
      <xdr:col>28</xdr:col>
      <xdr:colOff>444495</xdr:colOff>
      <xdr:row>3</xdr:row>
      <xdr:rowOff>141834</xdr:rowOff>
    </xdr:from>
    <xdr:to>
      <xdr:col>29</xdr:col>
      <xdr:colOff>160855</xdr:colOff>
      <xdr:row>4</xdr:row>
      <xdr:rowOff>75824</xdr:rowOff>
    </xdr:to>
    <xdr:pic>
      <xdr:nvPicPr>
        <xdr:cNvPr id="12" name="Picture 11">
          <a:extLst>
            <a:ext uri="{FF2B5EF4-FFF2-40B4-BE49-F238E27FC236}">
              <a16:creationId xmlns:a16="http://schemas.microsoft.com/office/drawing/2014/main" id="{73FA36E3-C537-4350-92CC-308F0CDE1660}"/>
            </a:ext>
          </a:extLst>
        </xdr:cNvPr>
        <xdr:cNvPicPr>
          <a:picLocks/>
        </xdr:cNvPicPr>
      </xdr:nvPicPr>
      <xdr:blipFill>
        <a:blip xmlns:r="http://schemas.openxmlformats.org/officeDocument/2006/relationships" r:embed="rId11" cstate="print">
          <a:extLst>
            <a:ext uri="{28A0092B-C50C-407E-A947-70E740481C1C}">
              <a14:useLocalDpi xmlns:a14="http://schemas.microsoft.com/office/drawing/2010/main" val="0"/>
            </a:ext>
            <a:ext uri="{837473B0-CC2E-450A-ABE3-18F120FF3D39}">
              <a1611:picAttrSrcUrl xmlns:a1611="http://schemas.microsoft.com/office/drawing/2016/11/main" r:id="rId12"/>
            </a:ext>
          </a:extLst>
        </a:blip>
        <a:srcRect/>
        <a:stretch/>
      </xdr:blipFill>
      <xdr:spPr>
        <a:xfrm>
          <a:off x="16375058" y="1008609"/>
          <a:ext cx="540273" cy="324515"/>
        </a:xfrm>
        <a:prstGeom prst="rect">
          <a:avLst/>
        </a:prstGeom>
        <a:ln>
          <a:solidFill>
            <a:schemeClr val="tx1"/>
          </a:solidFill>
        </a:ln>
      </xdr:spPr>
    </xdr:pic>
    <xdr:clientData/>
  </xdr:twoCellAnchor>
  <xdr:twoCellAnchor editAs="oneCell">
    <xdr:from>
      <xdr:col>27</xdr:col>
      <xdr:colOff>660942</xdr:colOff>
      <xdr:row>3</xdr:row>
      <xdr:rowOff>139306</xdr:rowOff>
    </xdr:from>
    <xdr:to>
      <xdr:col>28</xdr:col>
      <xdr:colOff>377159</xdr:colOff>
      <xdr:row>4</xdr:row>
      <xdr:rowOff>73377</xdr:rowOff>
    </xdr:to>
    <xdr:pic>
      <xdr:nvPicPr>
        <xdr:cNvPr id="13" name="Picture 12">
          <a:extLst>
            <a:ext uri="{FF2B5EF4-FFF2-40B4-BE49-F238E27FC236}">
              <a16:creationId xmlns:a16="http://schemas.microsoft.com/office/drawing/2014/main" id="{CE76FDB6-1622-43DD-BE1A-D9170D85706B}"/>
            </a:ext>
          </a:extLst>
        </xdr:cNvPr>
        <xdr:cNvPicPr>
          <a:picLocks/>
        </xdr:cNvPicPr>
      </xdr:nvPicPr>
      <xdr:blipFill>
        <a:blip xmlns:r="http://schemas.openxmlformats.org/officeDocument/2006/relationships" r:embed="rId13" cstate="print">
          <a:extLst>
            <a:ext uri="{28A0092B-C50C-407E-A947-70E740481C1C}">
              <a14:useLocalDpi xmlns:a14="http://schemas.microsoft.com/office/drawing/2010/main" val="0"/>
            </a:ext>
            <a:ext uri="{837473B0-CC2E-450A-ABE3-18F120FF3D39}">
              <a1611:picAttrSrcUrl xmlns:a1611="http://schemas.microsoft.com/office/drawing/2016/11/main" r:id="rId14"/>
            </a:ext>
          </a:extLst>
        </a:blip>
        <a:srcRect/>
        <a:stretch/>
      </xdr:blipFill>
      <xdr:spPr>
        <a:xfrm>
          <a:off x="15767592" y="1006081"/>
          <a:ext cx="540129" cy="324596"/>
        </a:xfrm>
        <a:prstGeom prst="rect">
          <a:avLst/>
        </a:prstGeom>
        <a:ln>
          <a:solidFill>
            <a:schemeClr val="tx1"/>
          </a:solidFill>
        </a:ln>
      </xdr:spPr>
    </xdr:pic>
    <xdr:clientData/>
  </xdr:twoCellAnchor>
  <xdr:twoCellAnchor editAs="oneCell">
    <xdr:from>
      <xdr:col>29</xdr:col>
      <xdr:colOff>224358</xdr:colOff>
      <xdr:row>3</xdr:row>
      <xdr:rowOff>142285</xdr:rowOff>
    </xdr:from>
    <xdr:to>
      <xdr:col>29</xdr:col>
      <xdr:colOff>764358</xdr:colOff>
      <xdr:row>4</xdr:row>
      <xdr:rowOff>76356</xdr:rowOff>
    </xdr:to>
    <xdr:pic>
      <xdr:nvPicPr>
        <xdr:cNvPr id="14" name="Picture 13">
          <a:extLst>
            <a:ext uri="{FF2B5EF4-FFF2-40B4-BE49-F238E27FC236}">
              <a16:creationId xmlns:a16="http://schemas.microsoft.com/office/drawing/2014/main" id="{C155D6B8-4AE7-429C-AD23-71B28F8D0D14}"/>
            </a:ext>
          </a:extLst>
        </xdr:cNvPr>
        <xdr:cNvPicPr>
          <a:picLocks/>
        </xdr:cNvPicPr>
      </xdr:nvPicPr>
      <xdr:blipFill>
        <a:blip xmlns:r="http://schemas.openxmlformats.org/officeDocument/2006/relationships" r:embed="rId15" cstate="print">
          <a:extLst>
            <a:ext uri="{28A0092B-C50C-407E-A947-70E740481C1C}">
              <a14:useLocalDpi xmlns:a14="http://schemas.microsoft.com/office/drawing/2010/main" val="0"/>
            </a:ext>
            <a:ext uri="{837473B0-CC2E-450A-ABE3-18F120FF3D39}">
              <a1611:picAttrSrcUrl xmlns:a1611="http://schemas.microsoft.com/office/drawing/2016/11/main" r:id="rId16"/>
            </a:ext>
          </a:extLst>
        </a:blip>
        <a:srcRect/>
        <a:stretch/>
      </xdr:blipFill>
      <xdr:spPr>
        <a:xfrm>
          <a:off x="16978833" y="1009060"/>
          <a:ext cx="540000" cy="324596"/>
        </a:xfrm>
        <a:prstGeom prst="rect">
          <a:avLst/>
        </a:prstGeom>
        <a:ln>
          <a:solidFill>
            <a:schemeClr val="tx1"/>
          </a:solidFill>
        </a:ln>
      </xdr:spPr>
    </xdr:pic>
    <xdr:clientData/>
  </xdr:twoCellAnchor>
  <xdr:twoCellAnchor editAs="oneCell">
    <xdr:from>
      <xdr:col>14</xdr:col>
      <xdr:colOff>47622</xdr:colOff>
      <xdr:row>7</xdr:row>
      <xdr:rowOff>33333</xdr:rowOff>
    </xdr:from>
    <xdr:to>
      <xdr:col>25</xdr:col>
      <xdr:colOff>671509</xdr:colOff>
      <xdr:row>21</xdr:row>
      <xdr:rowOff>66675</xdr:rowOff>
    </xdr:to>
    <xdr:pic>
      <xdr:nvPicPr>
        <xdr:cNvPr id="5" name="Picture 4">
          <a:extLst>
            <a:ext uri="{FF2B5EF4-FFF2-40B4-BE49-F238E27FC236}">
              <a16:creationId xmlns:a16="http://schemas.microsoft.com/office/drawing/2014/main" id="{FECA8305-B452-4360-9F8A-D2DA506B2AC2}"/>
            </a:ext>
          </a:extLst>
        </xdr:cNvPr>
        <xdr:cNvPicPr>
          <a:picLocks noChangeAspect="1"/>
        </xdr:cNvPicPr>
      </xdr:nvPicPr>
      <xdr:blipFill>
        <a:blip xmlns:r="http://schemas.openxmlformats.org/officeDocument/2006/relationships" r:embed="rId17" cstate="print">
          <a:extLst>
            <a:ext uri="{28A0092B-C50C-407E-A947-70E740481C1C}">
              <a14:useLocalDpi xmlns:a14="http://schemas.microsoft.com/office/drawing/2010/main" val="0"/>
            </a:ext>
          </a:extLst>
        </a:blip>
        <a:stretch>
          <a:fillRect/>
        </a:stretch>
      </xdr:blipFill>
      <xdr:spPr>
        <a:xfrm>
          <a:off x="6443660" y="2281233"/>
          <a:ext cx="8377237" cy="461963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9</xdr:col>
      <xdr:colOff>240504</xdr:colOff>
      <xdr:row>1</xdr:row>
      <xdr:rowOff>300037</xdr:rowOff>
    </xdr:from>
    <xdr:to>
      <xdr:col>15</xdr:col>
      <xdr:colOff>52387</xdr:colOff>
      <xdr:row>24</xdr:row>
      <xdr:rowOff>47627</xdr:rowOff>
    </xdr:to>
    <mc:AlternateContent xmlns:mc="http://schemas.openxmlformats.org/markup-compatibility/2006">
      <mc:Choice xmlns:cx1="http://schemas.microsoft.com/office/drawing/2015/9/8/chartex" Requires="cx1">
        <xdr:graphicFrame macro="">
          <xdr:nvGraphicFramePr>
            <xdr:cNvPr id="2" name="Chart 1">
              <a:extLst>
                <a:ext uri="{FF2B5EF4-FFF2-40B4-BE49-F238E27FC236}">
                  <a16:creationId xmlns:a16="http://schemas.microsoft.com/office/drawing/2014/main" id="{E0AD94D3-EA69-4850-AECC-1427BC361EA6}"/>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1"/>
            </a:graphicData>
          </a:graphic>
        </xdr:graphicFrame>
      </mc:Choice>
      <mc:Fallback>
        <xdr:sp macro="" textlink="">
          <xdr:nvSpPr>
            <xdr:cNvPr id="0" name=""/>
            <xdr:cNvSpPr>
              <a:spLocks noTextEdit="1"/>
            </xdr:cNvSpPr>
          </xdr:nvSpPr>
          <xdr:spPr>
            <a:xfrm>
              <a:off x="5960267" y="566737"/>
              <a:ext cx="3721895" cy="6572253"/>
            </a:xfrm>
            <a:prstGeom prst="rect">
              <a:avLst/>
            </a:prstGeom>
            <a:solidFill>
              <a:prstClr val="white"/>
            </a:solidFill>
            <a:ln w="1">
              <a:solidFill>
                <a:prstClr val="green"/>
              </a:solidFill>
            </a:ln>
          </xdr:spPr>
          <xdr:txBody>
            <a:bodyPr vertOverflow="clip" horzOverflow="clip"/>
            <a:lstStyle/>
            <a:p>
              <a:r>
                <a:rPr lang="en-GB" sz="1100"/>
                <a:t>This chart isn't available in your version of Excel.
Editing this shape or saving this workbook into a different file format will permanently break the chart.</a:t>
              </a:r>
            </a:p>
          </xdr:txBody>
        </xdr:sp>
      </mc:Fallback>
    </mc:AlternateContent>
    <xdr:clientData/>
  </xdr:twoCellAnchor>
  <xdr:twoCellAnchor>
    <xdr:from>
      <xdr:col>16</xdr:col>
      <xdr:colOff>0</xdr:colOff>
      <xdr:row>1</xdr:row>
      <xdr:rowOff>352425</xdr:rowOff>
    </xdr:from>
    <xdr:to>
      <xdr:col>26</xdr:col>
      <xdr:colOff>0</xdr:colOff>
      <xdr:row>12</xdr:row>
      <xdr:rowOff>200024</xdr:rowOff>
    </xdr:to>
    <xdr:graphicFrame macro="">
      <xdr:nvGraphicFramePr>
        <xdr:cNvPr id="3" name="Chart 4">
          <a:extLst>
            <a:ext uri="{FF2B5EF4-FFF2-40B4-BE49-F238E27FC236}">
              <a16:creationId xmlns:a16="http://schemas.microsoft.com/office/drawing/2014/main" id="{E23545EC-AC16-4BEB-BD47-0E6DCD3C678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16</xdr:col>
      <xdr:colOff>0</xdr:colOff>
      <xdr:row>15</xdr:row>
      <xdr:rowOff>1</xdr:rowOff>
    </xdr:from>
    <xdr:to>
      <xdr:col>26</xdr:col>
      <xdr:colOff>0</xdr:colOff>
      <xdr:row>23</xdr:row>
      <xdr:rowOff>304800</xdr:rowOff>
    </xdr:to>
    <xdr:graphicFrame macro="">
      <xdr:nvGraphicFramePr>
        <xdr:cNvPr id="4" name="Chart 2">
          <a:extLst>
            <a:ext uri="{FF2B5EF4-FFF2-40B4-BE49-F238E27FC236}">
              <a16:creationId xmlns:a16="http://schemas.microsoft.com/office/drawing/2014/main" id="{A2A9C49F-CBCB-4BB1-A4F6-9163FC4C3C3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editAs="oneCell">
    <xdr:from>
      <xdr:col>12</xdr:col>
      <xdr:colOff>491405</xdr:colOff>
      <xdr:row>16</xdr:row>
      <xdr:rowOff>100013</xdr:rowOff>
    </xdr:from>
    <xdr:to>
      <xdr:col>14</xdr:col>
      <xdr:colOff>542925</xdr:colOff>
      <xdr:row>24</xdr:row>
      <xdr:rowOff>9526</xdr:rowOff>
    </xdr:to>
    <xdr:pic>
      <xdr:nvPicPr>
        <xdr:cNvPr id="4" name="Picture 3">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cstate="print">
          <a:alphaModFix/>
          <a:extLst>
            <a:ext uri="{28A0092B-C50C-407E-A947-70E740481C1C}">
              <a14:useLocalDpi xmlns:a14="http://schemas.microsoft.com/office/drawing/2010/main" val="0"/>
            </a:ext>
          </a:extLst>
        </a:blip>
        <a:stretch>
          <a:fillRect/>
        </a:stretch>
      </xdr:blipFill>
      <xdr:spPr>
        <a:xfrm>
          <a:off x="8263805" y="2995613"/>
          <a:ext cx="1346920" cy="1357313"/>
        </a:xfrm>
        <a:prstGeom prst="rect">
          <a:avLst/>
        </a:prstGeom>
      </xdr:spPr>
    </xdr:pic>
    <xdr:clientData/>
  </xdr:twoCellAnchor>
  <xdr:twoCellAnchor>
    <xdr:from>
      <xdr:col>0</xdr:col>
      <xdr:colOff>147637</xdr:colOff>
      <xdr:row>0</xdr:row>
      <xdr:rowOff>119063</xdr:rowOff>
    </xdr:from>
    <xdr:to>
      <xdr:col>27</xdr:col>
      <xdr:colOff>238125</xdr:colOff>
      <xdr:row>39</xdr:row>
      <xdr:rowOff>171450</xdr:rowOff>
    </xdr:to>
    <mc:AlternateContent xmlns:mc="http://schemas.openxmlformats.org/markup-compatibility/2006">
      <mc:Choice xmlns:cx1="http://schemas.microsoft.com/office/drawing/2015/9/8/chartex" Requires="cx1">
        <xdr:graphicFrame macro="">
          <xdr:nvGraphicFramePr>
            <xdr:cNvPr id="2" name="Chart 1">
              <a:extLst>
                <a:ext uri="{FF2B5EF4-FFF2-40B4-BE49-F238E27FC236}">
                  <a16:creationId xmlns:a16="http://schemas.microsoft.com/office/drawing/2014/main" id="{00000000-0008-0000-0300-000002000000}"/>
                </a:ext>
              </a:extLst>
            </xdr:cNvPr>
            <xdr:cNvGraphicFramePr/>
          </xdr:nvGraphicFramePr>
          <xdr:xfrm>
            <a:off x="0" y="0"/>
            <a:ext cx="0" cy="0"/>
          </xdr:xfrm>
          <a:graphic>
            <a:graphicData uri="http://schemas.microsoft.com/office/drawing/2014/chartex">
              <cx:chart xmlns:cx="http://schemas.microsoft.com/office/drawing/2014/chartex" xmlns:r="http://schemas.openxmlformats.org/officeDocument/2006/relationships" r:id="rId2"/>
            </a:graphicData>
          </a:graphic>
        </xdr:graphicFrame>
      </mc:Choice>
      <mc:Fallback>
        <xdr:sp macro="" textlink="">
          <xdr:nvSpPr>
            <xdr:cNvPr id="0" name=""/>
            <xdr:cNvSpPr>
              <a:spLocks noTextEdit="1"/>
            </xdr:cNvSpPr>
          </xdr:nvSpPr>
          <xdr:spPr>
            <a:xfrm>
              <a:off x="147637" y="119063"/>
              <a:ext cx="17578388" cy="7110412"/>
            </a:xfrm>
            <a:prstGeom prst="rect">
              <a:avLst/>
            </a:prstGeom>
            <a:solidFill>
              <a:prstClr val="white"/>
            </a:solidFill>
            <a:ln w="1">
              <a:solidFill>
                <a:prstClr val="green"/>
              </a:solidFill>
            </a:ln>
          </xdr:spPr>
          <xdr:txBody>
            <a:bodyPr vertOverflow="clip" horzOverflow="clip"/>
            <a:lstStyle/>
            <a:p>
              <a:r>
                <a:rPr lang="en-GB" sz="1100"/>
                <a:t>This chart isn't available in your version of Excel.
Editing this shape or saving this workbook into a different file format will permanently break the chart.</a:t>
              </a:r>
            </a:p>
          </xdr:txBody>
        </xdr:sp>
      </mc:Fallback>
    </mc:AlternateContent>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74CBE321-CE49-4BED-827A-84DEF1EE3D3E}" name="Table18" displayName="Table18" ref="B3:G500" totalsRowCount="1" headerRowDxfId="79" dataDxfId="77" totalsRowDxfId="75" headerRowBorderDxfId="78" tableBorderDxfId="76">
  <autoFilter ref="B3:G499" xr:uid="{C5E389BE-6FE7-4069-AA47-9AB6A16A56A7}"/>
  <sortState xmlns:xlrd2="http://schemas.microsoft.com/office/spreadsheetml/2017/richdata2" ref="B4:G499">
    <sortCondition ref="B3:B499"/>
  </sortState>
  <tableColumns count="6">
    <tableColumn id="1" xr3:uid="{FD3A819B-EEC2-4B62-940E-8FB2C9F855D4}" name="Continent" totalsRowFunction="custom" dataDxfId="74" totalsRowDxfId="39">
      <totalsRowFormula array="1">SUM(IF(Table18[Continent]&lt;&gt;"",1/COUNTIF(Table18[Continent], Table18[Continent]), 0))</totalsRowFormula>
    </tableColumn>
    <tableColumn id="2" xr3:uid="{3C9AF69F-9712-4803-81E7-E026B3FCD535}" name="Country" totalsRowFunction="custom" dataDxfId="73" totalsRowDxfId="38">
      <totalsRowFormula array="1">SUM(IF(Table18[Country]&lt;&gt;"",1/COUNTIF(Table18[Country], Table18[Country]), 0))</totalsRowFormula>
    </tableColumn>
    <tableColumn id="3" xr3:uid="{F7E8CF6E-33E1-41CD-8D4B-54CF831196D7}" name="Region" totalsRowFunction="custom" dataDxfId="72" totalsRowDxfId="37">
      <totalsRowFormula array="1">SUM(IF(Table18[Region]&lt;&gt;"",1/COUNTIF(Table18[Region], Table18[Region]), 0))</totalsRowFormula>
    </tableColumn>
    <tableColumn id="4" xr3:uid="{A2814EA7-1113-4ABE-85A7-E3327D618557}" name="City / Park" totalsRowFunction="custom" dataDxfId="71" totalsRowDxfId="36">
      <totalsRowFormula array="1">SUM(IF(Table18[City / Park]&lt;&gt;"",1/COUNTIF(Table18[City / Park], Table18[City / Park]), 0))</totalsRowFormula>
    </tableColumn>
    <tableColumn id="5" xr3:uid="{DAA8B8C4-5AE5-414C-8C93-E3462EE78683}" name="Year of Last Visit" dataDxfId="70" totalsRowDxfId="35"/>
    <tableColumn id="6" xr3:uid="{2B9A4CD6-67C7-4212-9573-76B099BD38C8}" name="Total Visits" dataDxfId="69" totalsRowDxfId="34"/>
  </tableColumns>
  <tableStyleInfo name="TableStyleLight15"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50CD5E87-C89A-47AC-86A7-5E8F8B2E6BDE}" name="Table27" displayName="Table27" ref="B4:Q500" totalsRowCount="1" headerRowDxfId="68" dataDxfId="66" totalsRowDxfId="64" headerRowBorderDxfId="67" tableBorderDxfId="65">
  <autoFilter ref="B4:Q499" xr:uid="{AA34F47C-5B4D-4166-9FEE-B50396437BBE}"/>
  <sortState xmlns:xlrd2="http://schemas.microsoft.com/office/spreadsheetml/2017/richdata2" ref="B5:Q499">
    <sortCondition ref="B4:B499"/>
  </sortState>
  <tableColumns count="16">
    <tableColumn id="5" xr3:uid="{D297ECD8-3A35-4E27-9630-DCD535B4F46B}" name="Year" dataDxfId="63" totalsRowDxfId="33"/>
    <tableColumn id="1" xr3:uid="{90E4A118-8AE2-4978-8D21-C068A2F86CDE}" name="Where I Went" totalsRowFunction="count" dataDxfId="62" totalsRowDxfId="32"/>
    <tableColumn id="2" xr3:uid="{67020FCF-F0B3-466E-8129-B0695AC2E5C4}" name="Length (Days)" totalsRowFunction="sum" dataDxfId="61" totalsRowDxfId="31"/>
    <tableColumn id="3" xr3:uid="{E0CBFEA5-1897-4F15-A59D-C72B0DA03316}" name="Hotels:" totalsRowFunction="sum" dataDxfId="60" totalsRowDxfId="30"/>
    <tableColumn id="4" xr3:uid="{8028CE6B-DF44-4CDB-A964-FFECFF6DA93E}" name="Hostels:" totalsRowFunction="sum" dataDxfId="59" totalsRowDxfId="29"/>
    <tableColumn id="6" xr3:uid="{D416E886-C195-40A5-99E3-4E685D7023DB}" name="Family/Friends:" totalsRowFunction="sum" dataDxfId="58" totalsRowDxfId="28"/>
    <tableColumn id="7" xr3:uid="{5C727791-1744-4E8F-9BB5-104BA82D0F55}" name="Others:" totalsRowFunction="sum" dataDxfId="57" totalsRowDxfId="27"/>
    <tableColumn id="8" xr3:uid="{87BB7727-9E6D-4801-8841-9DC1CAC8C0DF}" name="Accomodation" totalsRowFunction="sum" dataDxfId="56" totalsRowDxfId="26"/>
    <tableColumn id="9" xr3:uid="{D70F2E79-69A9-406D-8D62-5A9291D3C64C}" name="Food" totalsRowFunction="sum" dataDxfId="55" totalsRowDxfId="25"/>
    <tableColumn id="10" xr3:uid="{39B46533-7771-490C-B03B-E5EAE9E3BDE8}" name="Local Transport" totalsRowFunction="sum" dataDxfId="54" totalsRowDxfId="24"/>
    <tableColumn id="11" xr3:uid="{79730E49-DA69-4F99-962A-4150DF5E3D31}" name="Activities" totalsRowFunction="sum" dataDxfId="53" totalsRowDxfId="23"/>
    <tableColumn id="12" xr3:uid="{29FDF9BF-A1EF-4E4D-8E72-464FAF2826B2}" name="Toilitries" totalsRowFunction="sum" dataDxfId="52" totalsRowDxfId="22"/>
    <tableColumn id="13" xr3:uid="{C9CBB89D-0FF0-4594-989F-2A201FC908C2}" name="Other" totalsRowFunction="sum" dataDxfId="51" totalsRowDxfId="21"/>
    <tableColumn id="14" xr3:uid="{93277AB7-81FF-463B-A514-2C48EBCA0D14}" name="Transport" totalsRowFunction="sum" dataDxfId="50" totalsRowDxfId="20"/>
    <tableColumn id="15" xr3:uid="{872ED1FB-8EB6-415D-B364-C9D508CC7912}" name="Pre-Trip Purchases" totalsRowFunction="sum" dataDxfId="49" totalsRowDxfId="19"/>
    <tableColumn id="16" xr3:uid="{A825E735-5D47-428F-A3CF-893705C36B2A}" name="Total" totalsRowFunction="sum" dataDxfId="48" totalsRowDxfId="18"/>
  </tableColumns>
  <tableStyleInfo name="TableStyleMedium15"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6528220F-0A27-4FAB-9011-BC88B2FDF89D}" name="Table2710" displayName="Table2710" ref="B3:F300" totalsRowCount="1" headerRowDxfId="17" dataDxfId="16" totalsRowDxfId="15" headerRowBorderDxfId="13" tableBorderDxfId="14">
  <autoFilter ref="B3:F299" xr:uid="{AA34F47C-5B4D-4166-9FEE-B50396437BBE}"/>
  <sortState xmlns:xlrd2="http://schemas.microsoft.com/office/spreadsheetml/2017/richdata2" ref="B4:F236">
    <sortCondition ref="B3:B237"/>
  </sortState>
  <tableColumns count="5">
    <tableColumn id="5" xr3:uid="{257CE8C5-3D92-4D6F-8896-FBCB7D64EFA6}" name="Continent" dataDxfId="12" totalsRowDxfId="7"/>
    <tableColumn id="1" xr3:uid="{005CC160-F02C-4D6D-8017-EF74A20BED38}" name="Country" totalsRowFunction="count" dataDxfId="11" totalsRowDxfId="6"/>
    <tableColumn id="2" xr3:uid="{41B42316-F2E4-4D2E-8751-1A7695853244}" name="Do I Want to Visit?" totalsRowFunction="count" dataDxfId="10" totalsRowDxfId="5"/>
    <tableColumn id="21" xr3:uid="{1A332A48-CBCF-46BD-B205-05D8C5BD347C}" name="Have I Visited?" totalsRowFunction="count" dataDxfId="9" totalsRowDxfId="4"/>
    <tableColumn id="3" xr3:uid="{B2F1AB35-C738-4602-9238-EC51C97DF1A6}" name="What Years Have I Visited?" dataDxfId="8" totalsRowDxfId="3"/>
  </tableColumns>
  <tableStyleInfo name="TableStyleMedium15"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F02B8909-7E8A-44C6-B58C-DDB6D651B053}" name="Table271011" displayName="Table271011" ref="H3:J64" totalsRowCount="1" headerRowDxfId="47" dataDxfId="45" totalsRowDxfId="43" headerRowBorderDxfId="46" tableBorderDxfId="44">
  <autoFilter ref="H3:J63" xr:uid="{7AD124CC-794A-4696-80AF-3CBC86443C9B}"/>
  <sortState xmlns:xlrd2="http://schemas.microsoft.com/office/spreadsheetml/2017/richdata2" ref="H4:J7">
    <sortCondition ref="H3:H7"/>
  </sortState>
  <tableColumns count="3">
    <tableColumn id="5" xr3:uid="{BCF3C919-750F-4BC0-AFF6-B09ECCB55205}" name="State" totalsRowFunction="count" dataDxfId="42" totalsRowDxfId="2"/>
    <tableColumn id="2" xr3:uid="{2F2B3D8B-5F72-47CB-9C0C-7ABA1B5B4C22}" name="Do I Want to Visit?" totalsRowFunction="count" dataDxfId="41" totalsRowDxfId="1"/>
    <tableColumn id="3" xr3:uid="{996C95F0-C27E-4229-81B4-9D1FA8AC0E2D}" name="Have I Visited?" totalsRowFunction="count" dataDxfId="40" totalsRowDxfId="0"/>
  </tableColumns>
  <tableStyleInfo name="TableStyleMedium15"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4.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table" Target="../tables/table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919762-77F8-4319-80BA-7BC93C7C926E}">
  <sheetPr>
    <tabColor theme="6" tint="-0.499984740745262"/>
  </sheetPr>
  <dimension ref="B2:F39"/>
  <sheetViews>
    <sheetView showGridLines="0" workbookViewId="0">
      <selection activeCell="C22" sqref="C22"/>
    </sheetView>
  </sheetViews>
  <sheetFormatPr defaultRowHeight="14.25" x14ac:dyDescent="0.45"/>
  <cols>
    <col min="1" max="1" width="7" customWidth="1"/>
    <col min="2" max="2" width="66.9296875" customWidth="1"/>
    <col min="3" max="3" width="16.9296875" customWidth="1"/>
    <col min="4" max="4" width="66.86328125" customWidth="1"/>
    <col min="5" max="5" width="17" customWidth="1"/>
    <col min="6" max="6" width="66.796875" customWidth="1"/>
  </cols>
  <sheetData>
    <row r="2" spans="2:6" x14ac:dyDescent="0.45">
      <c r="B2" t="s">
        <v>442</v>
      </c>
    </row>
    <row r="4" spans="2:6" ht="22.15" customHeight="1" x14ac:dyDescent="0.45">
      <c r="B4" s="206" t="s">
        <v>438</v>
      </c>
      <c r="D4" s="206" t="s">
        <v>439</v>
      </c>
      <c r="F4" s="206" t="s">
        <v>440</v>
      </c>
    </row>
    <row r="5" spans="2:6" x14ac:dyDescent="0.45">
      <c r="B5" s="207" t="s">
        <v>443</v>
      </c>
      <c r="D5" s="207" t="s">
        <v>444</v>
      </c>
      <c r="F5" s="207" t="s">
        <v>445</v>
      </c>
    </row>
    <row r="6" spans="2:6" x14ac:dyDescent="0.45">
      <c r="B6" s="208"/>
      <c r="D6" s="208"/>
      <c r="F6" s="208"/>
    </row>
    <row r="7" spans="2:6" x14ac:dyDescent="0.45">
      <c r="B7" s="208"/>
      <c r="D7" s="208"/>
      <c r="F7" s="208"/>
    </row>
    <row r="8" spans="2:6" x14ac:dyDescent="0.45">
      <c r="B8" s="208"/>
      <c r="D8" s="208"/>
      <c r="F8" s="208"/>
    </row>
    <row r="9" spans="2:6" x14ac:dyDescent="0.45">
      <c r="B9" s="208"/>
      <c r="D9" s="208"/>
      <c r="F9" s="208"/>
    </row>
    <row r="10" spans="2:6" x14ac:dyDescent="0.45">
      <c r="B10" s="208"/>
      <c r="D10" s="208"/>
      <c r="F10" s="208"/>
    </row>
    <row r="11" spans="2:6" x14ac:dyDescent="0.45">
      <c r="B11" s="208"/>
      <c r="D11" s="208"/>
      <c r="F11" s="208"/>
    </row>
    <row r="12" spans="2:6" x14ac:dyDescent="0.45">
      <c r="B12" s="208"/>
      <c r="D12" s="208"/>
      <c r="F12" s="208"/>
    </row>
    <row r="13" spans="2:6" x14ac:dyDescent="0.45">
      <c r="B13" s="208"/>
      <c r="D13" s="208"/>
      <c r="F13" s="208"/>
    </row>
    <row r="14" spans="2:6" x14ac:dyDescent="0.45">
      <c r="B14" s="208"/>
      <c r="D14" s="208"/>
      <c r="F14" s="208"/>
    </row>
    <row r="15" spans="2:6" x14ac:dyDescent="0.45">
      <c r="B15" s="208"/>
      <c r="D15" s="208"/>
      <c r="F15" s="208"/>
    </row>
    <row r="16" spans="2:6" x14ac:dyDescent="0.45">
      <c r="B16" s="208"/>
      <c r="D16" s="208"/>
      <c r="F16" s="208"/>
    </row>
    <row r="17" spans="2:6" x14ac:dyDescent="0.45">
      <c r="B17" s="208"/>
      <c r="D17" s="208"/>
      <c r="F17" s="208"/>
    </row>
    <row r="18" spans="2:6" x14ac:dyDescent="0.45">
      <c r="B18" s="208"/>
      <c r="D18" s="208"/>
      <c r="F18" s="208"/>
    </row>
    <row r="19" spans="2:6" x14ac:dyDescent="0.45">
      <c r="B19" s="208"/>
      <c r="D19" s="208"/>
      <c r="F19" s="208"/>
    </row>
    <row r="20" spans="2:6" x14ac:dyDescent="0.45">
      <c r="B20" s="209"/>
      <c r="D20" s="209"/>
      <c r="F20" s="209"/>
    </row>
    <row r="23" spans="2:6" ht="22.15" customHeight="1" x14ac:dyDescent="0.45">
      <c r="B23" s="206" t="s">
        <v>85</v>
      </c>
      <c r="D23" s="206" t="s">
        <v>96</v>
      </c>
      <c r="F23" s="206" t="s">
        <v>441</v>
      </c>
    </row>
    <row r="24" spans="2:6" x14ac:dyDescent="0.45">
      <c r="B24" s="207" t="s">
        <v>446</v>
      </c>
      <c r="D24" s="207" t="s">
        <v>447</v>
      </c>
      <c r="F24" s="207" t="s">
        <v>448</v>
      </c>
    </row>
    <row r="25" spans="2:6" x14ac:dyDescent="0.45">
      <c r="B25" s="208"/>
      <c r="D25" s="208"/>
      <c r="F25" s="208"/>
    </row>
    <row r="26" spans="2:6" x14ac:dyDescent="0.45">
      <c r="B26" s="208"/>
      <c r="D26" s="208"/>
      <c r="F26" s="208"/>
    </row>
    <row r="27" spans="2:6" x14ac:dyDescent="0.45">
      <c r="B27" s="208"/>
      <c r="D27" s="208"/>
      <c r="F27" s="208"/>
    </row>
    <row r="28" spans="2:6" x14ac:dyDescent="0.45">
      <c r="B28" s="208"/>
      <c r="D28" s="208"/>
      <c r="F28" s="208"/>
    </row>
    <row r="29" spans="2:6" x14ac:dyDescent="0.45">
      <c r="B29" s="208"/>
      <c r="D29" s="208"/>
      <c r="F29" s="208"/>
    </row>
    <row r="30" spans="2:6" x14ac:dyDescent="0.45">
      <c r="B30" s="208"/>
      <c r="D30" s="208"/>
      <c r="F30" s="208"/>
    </row>
    <row r="31" spans="2:6" x14ac:dyDescent="0.45">
      <c r="B31" s="208"/>
      <c r="D31" s="208"/>
      <c r="F31" s="208"/>
    </row>
    <row r="32" spans="2:6" x14ac:dyDescent="0.45">
      <c r="B32" s="208"/>
      <c r="D32" s="208"/>
      <c r="F32" s="208"/>
    </row>
    <row r="33" spans="2:6" x14ac:dyDescent="0.45">
      <c r="B33" s="208"/>
      <c r="D33" s="208"/>
      <c r="F33" s="208"/>
    </row>
    <row r="34" spans="2:6" x14ac:dyDescent="0.45">
      <c r="B34" s="208"/>
      <c r="D34" s="208"/>
      <c r="F34" s="208"/>
    </row>
    <row r="35" spans="2:6" x14ac:dyDescent="0.45">
      <c r="B35" s="208"/>
      <c r="D35" s="208"/>
      <c r="F35" s="208"/>
    </row>
    <row r="36" spans="2:6" x14ac:dyDescent="0.45">
      <c r="B36" s="208"/>
      <c r="D36" s="208"/>
      <c r="F36" s="208"/>
    </row>
    <row r="37" spans="2:6" x14ac:dyDescent="0.45">
      <c r="B37" s="208"/>
      <c r="D37" s="208"/>
      <c r="F37" s="208"/>
    </row>
    <row r="38" spans="2:6" x14ac:dyDescent="0.45">
      <c r="B38" s="208"/>
      <c r="D38" s="208"/>
      <c r="F38" s="208"/>
    </row>
    <row r="39" spans="2:6" x14ac:dyDescent="0.45">
      <c r="B39" s="209"/>
      <c r="D39" s="209"/>
      <c r="F39" s="209"/>
    </row>
  </sheetData>
  <mergeCells count="6">
    <mergeCell ref="B5:B20"/>
    <mergeCell ref="D5:D20"/>
    <mergeCell ref="F5:F20"/>
    <mergeCell ref="B24:B39"/>
    <mergeCell ref="D24:D39"/>
    <mergeCell ref="F24:F39"/>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8AF9D3-E012-4A4A-BEAF-9F823F204BB1}">
  <sheetPr>
    <tabColor theme="6" tint="-0.499984740745262"/>
  </sheetPr>
  <dimension ref="B2:H1319"/>
  <sheetViews>
    <sheetView showGridLines="0" workbookViewId="0">
      <pane ySplit="3" topLeftCell="A34" activePane="bottomLeft" state="frozen"/>
      <selection pane="bottomLeft" activeCell="D8" sqref="D8"/>
    </sheetView>
  </sheetViews>
  <sheetFormatPr defaultRowHeight="14.25" x14ac:dyDescent="0.45"/>
  <cols>
    <col min="1" max="1" width="3.6640625" customWidth="1"/>
    <col min="2" max="7" width="40.46484375" customWidth="1"/>
    <col min="8" max="8" width="10.1328125" customWidth="1"/>
  </cols>
  <sheetData>
    <row r="2" spans="2:8" ht="38.65" customHeight="1" x14ac:dyDescent="0.45">
      <c r="B2" s="71" t="s">
        <v>82</v>
      </c>
      <c r="C2" s="72"/>
      <c r="D2" s="72"/>
      <c r="E2" s="72"/>
      <c r="F2" s="72"/>
      <c r="G2" s="72"/>
    </row>
    <row r="3" spans="2:8" ht="22.5" customHeight="1" x14ac:dyDescent="0.45">
      <c r="B3" s="2" t="s">
        <v>0</v>
      </c>
      <c r="C3" s="3" t="s">
        <v>1</v>
      </c>
      <c r="D3" s="3" t="s">
        <v>80</v>
      </c>
      <c r="E3" s="3" t="s">
        <v>20</v>
      </c>
      <c r="F3" s="3" t="s">
        <v>2</v>
      </c>
      <c r="G3" s="3" t="s">
        <v>3</v>
      </c>
    </row>
    <row r="4" spans="2:8" ht="22.5" customHeight="1" x14ac:dyDescent="0.45">
      <c r="B4" s="5" t="s">
        <v>37</v>
      </c>
      <c r="C4" s="6" t="s">
        <v>237</v>
      </c>
      <c r="D4" s="5" t="s">
        <v>41</v>
      </c>
      <c r="E4" s="5" t="s">
        <v>38</v>
      </c>
      <c r="F4" s="5">
        <v>2018</v>
      </c>
      <c r="G4" s="5">
        <v>1</v>
      </c>
    </row>
    <row r="5" spans="2:8" ht="22.5" customHeight="1" x14ac:dyDescent="0.45">
      <c r="B5" s="5" t="s">
        <v>37</v>
      </c>
      <c r="C5" s="6" t="s">
        <v>237</v>
      </c>
      <c r="D5" s="5" t="s">
        <v>41</v>
      </c>
      <c r="E5" s="5" t="s">
        <v>39</v>
      </c>
      <c r="F5" s="5">
        <v>2018</v>
      </c>
      <c r="G5" s="5">
        <v>1</v>
      </c>
      <c r="H5" s="1"/>
    </row>
    <row r="6" spans="2:8" ht="22.5" customHeight="1" x14ac:dyDescent="0.45">
      <c r="B6" s="5" t="s">
        <v>37</v>
      </c>
      <c r="C6" s="6" t="s">
        <v>237</v>
      </c>
      <c r="D6" s="5" t="s">
        <v>83</v>
      </c>
      <c r="E6" s="5" t="s">
        <v>40</v>
      </c>
      <c r="F6" s="5">
        <v>2018</v>
      </c>
      <c r="G6" s="5">
        <v>1</v>
      </c>
      <c r="H6" s="1"/>
    </row>
    <row r="7" spans="2:8" ht="22.5" customHeight="1" x14ac:dyDescent="0.45">
      <c r="B7" s="5" t="s">
        <v>21</v>
      </c>
      <c r="C7" s="7" t="s">
        <v>27</v>
      </c>
      <c r="D7" s="5" t="s">
        <v>31</v>
      </c>
      <c r="E7" s="5" t="s">
        <v>30</v>
      </c>
      <c r="F7" s="5">
        <v>2018</v>
      </c>
      <c r="G7" s="5">
        <v>1</v>
      </c>
      <c r="H7" s="1"/>
    </row>
    <row r="8" spans="2:8" ht="22.5" customHeight="1" x14ac:dyDescent="0.45">
      <c r="B8" s="10" t="s">
        <v>21</v>
      </c>
      <c r="C8" s="9" t="s">
        <v>27</v>
      </c>
      <c r="D8" s="10" t="s">
        <v>29</v>
      </c>
      <c r="E8" s="10" t="s">
        <v>28</v>
      </c>
      <c r="F8" s="10">
        <v>2014</v>
      </c>
      <c r="G8" s="10">
        <v>1</v>
      </c>
      <c r="H8" s="1"/>
    </row>
    <row r="9" spans="2:8" ht="22.5" customHeight="1" x14ac:dyDescent="0.45">
      <c r="B9" s="5" t="s">
        <v>21</v>
      </c>
      <c r="C9" s="8" t="s">
        <v>294</v>
      </c>
      <c r="D9" s="5" t="s">
        <v>46</v>
      </c>
      <c r="E9" s="5" t="s">
        <v>47</v>
      </c>
      <c r="F9" s="5">
        <v>2019</v>
      </c>
      <c r="G9" s="5">
        <v>1</v>
      </c>
      <c r="H9" s="1"/>
    </row>
    <row r="10" spans="2:8" ht="22.5" customHeight="1" x14ac:dyDescent="0.45">
      <c r="B10" s="5" t="s">
        <v>21</v>
      </c>
      <c r="C10" s="6" t="s">
        <v>295</v>
      </c>
      <c r="D10" s="5" t="s">
        <v>45</v>
      </c>
      <c r="E10" s="5" t="s">
        <v>42</v>
      </c>
      <c r="F10" s="5">
        <v>2018</v>
      </c>
      <c r="G10" s="5">
        <v>1</v>
      </c>
      <c r="H10" s="1"/>
    </row>
    <row r="11" spans="2:8" ht="22.5" customHeight="1" x14ac:dyDescent="0.45">
      <c r="B11" s="10" t="s">
        <v>21</v>
      </c>
      <c r="C11" s="9" t="s">
        <v>22</v>
      </c>
      <c r="D11" s="10" t="s">
        <v>81</v>
      </c>
      <c r="E11" s="10" t="s">
        <v>431</v>
      </c>
      <c r="F11" s="10">
        <v>2019</v>
      </c>
      <c r="G11" s="10" t="s">
        <v>432</v>
      </c>
      <c r="H11" s="1"/>
    </row>
    <row r="12" spans="2:8" ht="22.5" customHeight="1" x14ac:dyDescent="0.45">
      <c r="B12" s="5" t="s">
        <v>21</v>
      </c>
      <c r="C12" s="6" t="s">
        <v>22</v>
      </c>
      <c r="D12" s="5" t="s">
        <v>81</v>
      </c>
      <c r="E12" s="5" t="s">
        <v>433</v>
      </c>
      <c r="F12" s="5">
        <v>2017</v>
      </c>
      <c r="G12" s="5">
        <v>1</v>
      </c>
      <c r="H12" s="1"/>
    </row>
    <row r="13" spans="2:8" ht="22.5" customHeight="1" x14ac:dyDescent="0.45">
      <c r="B13" s="5" t="s">
        <v>21</v>
      </c>
      <c r="C13" s="6" t="s">
        <v>22</v>
      </c>
      <c r="D13" s="5" t="s">
        <v>81</v>
      </c>
      <c r="E13" s="5" t="s">
        <v>23</v>
      </c>
      <c r="F13" s="5">
        <v>2017</v>
      </c>
      <c r="G13" s="5">
        <v>1</v>
      </c>
      <c r="H13" s="1"/>
    </row>
    <row r="14" spans="2:8" ht="22.5" customHeight="1" x14ac:dyDescent="0.45">
      <c r="B14" s="10" t="s">
        <v>21</v>
      </c>
      <c r="C14" s="9" t="s">
        <v>22</v>
      </c>
      <c r="D14" s="10" t="s">
        <v>24</v>
      </c>
      <c r="E14" s="10" t="s">
        <v>18</v>
      </c>
      <c r="F14" s="10">
        <v>2010</v>
      </c>
      <c r="G14" s="10">
        <v>4</v>
      </c>
      <c r="H14" s="1"/>
    </row>
    <row r="15" spans="2:8" ht="22.5" customHeight="1" x14ac:dyDescent="0.45">
      <c r="B15" s="10" t="s">
        <v>21</v>
      </c>
      <c r="C15" s="9" t="s">
        <v>22</v>
      </c>
      <c r="D15" s="10" t="s">
        <v>26</v>
      </c>
      <c r="E15" s="10" t="s">
        <v>25</v>
      </c>
      <c r="F15" s="10">
        <v>2013</v>
      </c>
      <c r="G15" s="10">
        <v>2</v>
      </c>
      <c r="H15" s="1"/>
    </row>
    <row r="16" spans="2:8" ht="22.5" customHeight="1" x14ac:dyDescent="0.45">
      <c r="B16" s="5" t="s">
        <v>21</v>
      </c>
      <c r="C16" s="6" t="s">
        <v>317</v>
      </c>
      <c r="D16" s="5" t="s">
        <v>32</v>
      </c>
      <c r="E16" s="5" t="s">
        <v>33</v>
      </c>
      <c r="F16" s="5">
        <v>2019</v>
      </c>
      <c r="G16" s="5">
        <v>1</v>
      </c>
      <c r="H16" s="1"/>
    </row>
    <row r="17" spans="2:8" ht="22.5" customHeight="1" x14ac:dyDescent="0.45">
      <c r="B17" s="5" t="s">
        <v>21</v>
      </c>
      <c r="C17" s="6" t="s">
        <v>317</v>
      </c>
      <c r="D17" s="5" t="s">
        <v>32</v>
      </c>
      <c r="E17" s="5" t="s">
        <v>34</v>
      </c>
      <c r="F17" s="5">
        <v>2019</v>
      </c>
      <c r="G17" s="5">
        <v>1</v>
      </c>
      <c r="H17" s="1"/>
    </row>
    <row r="18" spans="2:8" ht="22.5" customHeight="1" x14ac:dyDescent="0.45">
      <c r="B18" s="5" t="s">
        <v>21</v>
      </c>
      <c r="C18" s="6" t="s">
        <v>317</v>
      </c>
      <c r="D18" s="5" t="s">
        <v>35</v>
      </c>
      <c r="E18" s="5" t="s">
        <v>36</v>
      </c>
      <c r="F18" s="5">
        <v>2017</v>
      </c>
      <c r="G18" s="5">
        <v>1</v>
      </c>
      <c r="H18" s="1"/>
    </row>
    <row r="19" spans="2:8" ht="22.5" customHeight="1" x14ac:dyDescent="0.45">
      <c r="B19" s="5" t="s">
        <v>5</v>
      </c>
      <c r="C19" s="6" t="s">
        <v>328</v>
      </c>
      <c r="D19" s="5" t="s">
        <v>43</v>
      </c>
      <c r="E19" s="5" t="s">
        <v>44</v>
      </c>
      <c r="F19" s="5">
        <v>2018</v>
      </c>
      <c r="G19" s="5">
        <v>1</v>
      </c>
      <c r="H19" s="1"/>
    </row>
    <row r="20" spans="2:8" ht="22.5" customHeight="1" x14ac:dyDescent="0.45">
      <c r="B20" s="5" t="s">
        <v>5</v>
      </c>
      <c r="C20" s="6" t="s">
        <v>364</v>
      </c>
      <c r="D20" s="5" t="s">
        <v>63</v>
      </c>
      <c r="E20" s="5" t="s">
        <v>64</v>
      </c>
      <c r="F20" s="5">
        <v>2018</v>
      </c>
      <c r="G20" s="5">
        <v>1</v>
      </c>
      <c r="H20" s="1"/>
    </row>
    <row r="21" spans="2:8" ht="22.5" customHeight="1" x14ac:dyDescent="0.45">
      <c r="B21" s="5" t="s">
        <v>5</v>
      </c>
      <c r="C21" s="6" t="s">
        <v>364</v>
      </c>
      <c r="D21" s="5" t="s">
        <v>63</v>
      </c>
      <c r="E21" s="5" t="s">
        <v>72</v>
      </c>
      <c r="F21" s="5">
        <v>2018</v>
      </c>
      <c r="G21" s="5">
        <v>1</v>
      </c>
      <c r="H21" s="1"/>
    </row>
    <row r="22" spans="2:8" ht="22.5" customHeight="1" x14ac:dyDescent="0.45">
      <c r="B22" s="5" t="s">
        <v>5</v>
      </c>
      <c r="C22" s="6" t="s">
        <v>364</v>
      </c>
      <c r="D22" s="5" t="s">
        <v>63</v>
      </c>
      <c r="E22" s="5" t="s">
        <v>62</v>
      </c>
      <c r="F22" s="5">
        <v>2018</v>
      </c>
      <c r="G22" s="5">
        <v>1</v>
      </c>
      <c r="H22" s="1"/>
    </row>
    <row r="23" spans="2:8" ht="22.5" customHeight="1" x14ac:dyDescent="0.45">
      <c r="B23" s="5" t="s">
        <v>5</v>
      </c>
      <c r="C23" s="6" t="s">
        <v>364</v>
      </c>
      <c r="D23" s="5" t="s">
        <v>56</v>
      </c>
      <c r="E23" s="5" t="s">
        <v>55</v>
      </c>
      <c r="F23" s="5">
        <v>2018</v>
      </c>
      <c r="G23" s="5">
        <v>3</v>
      </c>
      <c r="H23" s="1"/>
    </row>
    <row r="24" spans="2:8" ht="22.5" customHeight="1" x14ac:dyDescent="0.45">
      <c r="B24" s="5" t="s">
        <v>5</v>
      </c>
      <c r="C24" s="6" t="s">
        <v>364</v>
      </c>
      <c r="D24" s="5" t="s">
        <v>56</v>
      </c>
      <c r="E24" s="5" t="s">
        <v>71</v>
      </c>
      <c r="F24" s="5">
        <v>2019</v>
      </c>
      <c r="G24" s="5">
        <v>1</v>
      </c>
      <c r="H24" s="1"/>
    </row>
    <row r="25" spans="2:8" ht="22.5" customHeight="1" x14ac:dyDescent="0.45">
      <c r="B25" s="5" t="s">
        <v>5</v>
      </c>
      <c r="C25" s="6" t="s">
        <v>364</v>
      </c>
      <c r="D25" s="5" t="s">
        <v>56</v>
      </c>
      <c r="E25" s="5" t="s">
        <v>67</v>
      </c>
      <c r="F25" s="5">
        <v>2018</v>
      </c>
      <c r="G25" s="5">
        <v>1</v>
      </c>
      <c r="H25" s="1"/>
    </row>
    <row r="26" spans="2:8" ht="22.5" customHeight="1" x14ac:dyDescent="0.45">
      <c r="B26" s="5" t="s">
        <v>5</v>
      </c>
      <c r="C26" s="6" t="s">
        <v>364</v>
      </c>
      <c r="D26" s="5" t="s">
        <v>56</v>
      </c>
      <c r="E26" s="5" t="s">
        <v>51</v>
      </c>
      <c r="F26" s="5">
        <v>2018</v>
      </c>
      <c r="G26" s="5">
        <v>1</v>
      </c>
      <c r="H26" s="1"/>
    </row>
    <row r="27" spans="2:8" ht="22.5" customHeight="1" x14ac:dyDescent="0.45">
      <c r="B27" s="5" t="s">
        <v>5</v>
      </c>
      <c r="C27" s="6" t="s">
        <v>364</v>
      </c>
      <c r="D27" s="5" t="s">
        <v>56</v>
      </c>
      <c r="E27" s="5" t="s">
        <v>57</v>
      </c>
      <c r="F27" s="5">
        <v>2018</v>
      </c>
      <c r="G27" s="5">
        <v>1</v>
      </c>
      <c r="H27" s="1"/>
    </row>
    <row r="28" spans="2:8" ht="22.5" customHeight="1" x14ac:dyDescent="0.45">
      <c r="B28" s="5" t="s">
        <v>5</v>
      </c>
      <c r="C28" s="6" t="s">
        <v>364</v>
      </c>
      <c r="D28" s="5" t="s">
        <v>56</v>
      </c>
      <c r="E28" s="5" t="s">
        <v>58</v>
      </c>
      <c r="F28" s="5">
        <v>2018</v>
      </c>
      <c r="G28" s="5">
        <v>1</v>
      </c>
      <c r="H28" s="1"/>
    </row>
    <row r="29" spans="2:8" ht="22.5" customHeight="1" x14ac:dyDescent="0.45">
      <c r="B29" s="10" t="s">
        <v>5</v>
      </c>
      <c r="C29" s="9" t="s">
        <v>364</v>
      </c>
      <c r="D29" s="10" t="s">
        <v>10</v>
      </c>
      <c r="E29" s="10" t="s">
        <v>11</v>
      </c>
      <c r="F29" s="10">
        <v>2018</v>
      </c>
      <c r="G29" s="10">
        <v>2</v>
      </c>
      <c r="H29" s="1"/>
    </row>
    <row r="30" spans="2:8" ht="22.5" customHeight="1" x14ac:dyDescent="0.45">
      <c r="B30" s="5" t="s">
        <v>5</v>
      </c>
      <c r="C30" s="6" t="s">
        <v>364</v>
      </c>
      <c r="D30" s="5" t="s">
        <v>53</v>
      </c>
      <c r="E30" s="5" t="s">
        <v>52</v>
      </c>
      <c r="F30" s="5">
        <v>2018</v>
      </c>
      <c r="G30" s="5">
        <v>1</v>
      </c>
      <c r="H30" s="1"/>
    </row>
    <row r="31" spans="2:8" ht="22.5" customHeight="1" x14ac:dyDescent="0.45">
      <c r="B31" s="5" t="s">
        <v>5</v>
      </c>
      <c r="C31" s="6" t="s">
        <v>364</v>
      </c>
      <c r="D31" s="5" t="s">
        <v>53</v>
      </c>
      <c r="E31" s="5" t="s">
        <v>54</v>
      </c>
      <c r="F31" s="5">
        <v>2018</v>
      </c>
      <c r="G31" s="5">
        <v>1</v>
      </c>
      <c r="H31" s="1"/>
    </row>
    <row r="32" spans="2:8" ht="22.5" customHeight="1" x14ac:dyDescent="0.45">
      <c r="B32" s="5" t="s">
        <v>5</v>
      </c>
      <c r="C32" s="6" t="s">
        <v>364</v>
      </c>
      <c r="D32" s="5" t="s">
        <v>49</v>
      </c>
      <c r="E32" s="5" t="s">
        <v>48</v>
      </c>
      <c r="F32" s="5">
        <v>2018</v>
      </c>
      <c r="G32" s="5">
        <v>1</v>
      </c>
      <c r="H32" s="1"/>
    </row>
    <row r="33" spans="2:8" ht="22.5" customHeight="1" x14ac:dyDescent="0.45">
      <c r="B33" s="5" t="s">
        <v>5</v>
      </c>
      <c r="C33" s="6" t="s">
        <v>364</v>
      </c>
      <c r="D33" s="5" t="s">
        <v>66</v>
      </c>
      <c r="E33" s="5" t="s">
        <v>65</v>
      </c>
      <c r="F33" s="5">
        <v>2018</v>
      </c>
      <c r="G33" s="5">
        <v>2</v>
      </c>
      <c r="H33" s="1"/>
    </row>
    <row r="34" spans="2:8" ht="22.5" customHeight="1" x14ac:dyDescent="0.45">
      <c r="B34" s="5" t="s">
        <v>5</v>
      </c>
      <c r="C34" s="6" t="s">
        <v>364</v>
      </c>
      <c r="D34" s="5" t="s">
        <v>16</v>
      </c>
      <c r="E34" s="5" t="s">
        <v>17</v>
      </c>
      <c r="F34" s="5">
        <v>2017</v>
      </c>
      <c r="G34" s="5">
        <v>1</v>
      </c>
      <c r="H34" s="1"/>
    </row>
    <row r="35" spans="2:8" ht="22.5" customHeight="1" x14ac:dyDescent="0.45">
      <c r="B35" s="5" t="s">
        <v>5</v>
      </c>
      <c r="C35" s="6" t="s">
        <v>364</v>
      </c>
      <c r="D35" s="5" t="s">
        <v>8</v>
      </c>
      <c r="E35" s="5" t="s">
        <v>9</v>
      </c>
      <c r="F35" s="5">
        <v>2018</v>
      </c>
      <c r="G35" s="5">
        <v>4</v>
      </c>
      <c r="H35" s="1"/>
    </row>
    <row r="36" spans="2:8" ht="22.5" customHeight="1" x14ac:dyDescent="0.45">
      <c r="B36" s="5" t="s">
        <v>5</v>
      </c>
      <c r="C36" s="6" t="s">
        <v>364</v>
      </c>
      <c r="D36" s="5" t="s">
        <v>13</v>
      </c>
      <c r="E36" s="5" t="s">
        <v>14</v>
      </c>
      <c r="F36" s="5">
        <v>2018</v>
      </c>
      <c r="G36" s="5">
        <v>4</v>
      </c>
      <c r="H36" s="1"/>
    </row>
    <row r="37" spans="2:8" ht="22.5" customHeight="1" x14ac:dyDescent="0.45">
      <c r="B37" s="10" t="s">
        <v>5</v>
      </c>
      <c r="C37" s="9" t="s">
        <v>364</v>
      </c>
      <c r="D37" s="10" t="s">
        <v>13</v>
      </c>
      <c r="E37" s="10" t="s">
        <v>15</v>
      </c>
      <c r="F37" s="10">
        <v>2011</v>
      </c>
      <c r="G37" s="10">
        <v>1</v>
      </c>
      <c r="H37" s="1"/>
    </row>
    <row r="38" spans="2:8" ht="22.5" customHeight="1" x14ac:dyDescent="0.45">
      <c r="B38" s="5" t="s">
        <v>5</v>
      </c>
      <c r="C38" s="6" t="s">
        <v>364</v>
      </c>
      <c r="D38" s="5" t="s">
        <v>68</v>
      </c>
      <c r="E38" s="5" t="s">
        <v>74</v>
      </c>
      <c r="F38" s="5">
        <v>2019</v>
      </c>
      <c r="G38" s="5">
        <v>1</v>
      </c>
      <c r="H38" s="1"/>
    </row>
    <row r="39" spans="2:8" ht="22.5" customHeight="1" x14ac:dyDescent="0.45">
      <c r="B39" s="5" t="s">
        <v>5</v>
      </c>
      <c r="C39" s="6" t="s">
        <v>364</v>
      </c>
      <c r="D39" s="5" t="s">
        <v>68</v>
      </c>
      <c r="E39" s="5" t="s">
        <v>76</v>
      </c>
      <c r="F39" s="5">
        <v>2019</v>
      </c>
      <c r="G39" s="5">
        <v>1</v>
      </c>
      <c r="H39" s="1"/>
    </row>
    <row r="40" spans="2:8" ht="22.5" customHeight="1" x14ac:dyDescent="0.45">
      <c r="B40" s="5" t="s">
        <v>5</v>
      </c>
      <c r="C40" s="6" t="s">
        <v>364</v>
      </c>
      <c r="D40" s="5" t="s">
        <v>68</v>
      </c>
      <c r="E40" s="5" t="s">
        <v>70</v>
      </c>
      <c r="F40" s="5">
        <v>2019</v>
      </c>
      <c r="G40" s="5">
        <v>2</v>
      </c>
      <c r="H40" s="1"/>
    </row>
    <row r="41" spans="2:8" ht="22.5" customHeight="1" x14ac:dyDescent="0.45">
      <c r="B41" s="5" t="s">
        <v>5</v>
      </c>
      <c r="C41" s="6" t="s">
        <v>364</v>
      </c>
      <c r="D41" s="5" t="s">
        <v>68</v>
      </c>
      <c r="E41" s="5" t="s">
        <v>69</v>
      </c>
      <c r="F41" s="5">
        <v>2020</v>
      </c>
      <c r="G41" s="5">
        <v>6</v>
      </c>
      <c r="H41" s="1"/>
    </row>
    <row r="42" spans="2:8" ht="22.5" customHeight="1" x14ac:dyDescent="0.45">
      <c r="B42" s="5" t="s">
        <v>5</v>
      </c>
      <c r="C42" s="6" t="s">
        <v>364</v>
      </c>
      <c r="D42" s="5" t="s">
        <v>68</v>
      </c>
      <c r="E42" s="5" t="s">
        <v>75</v>
      </c>
      <c r="F42" s="5">
        <v>2019</v>
      </c>
      <c r="G42" s="5">
        <v>1</v>
      </c>
      <c r="H42" s="1"/>
    </row>
    <row r="43" spans="2:8" ht="22.5" customHeight="1" x14ac:dyDescent="0.45">
      <c r="B43" s="5" t="s">
        <v>5</v>
      </c>
      <c r="C43" s="69" t="s">
        <v>364</v>
      </c>
      <c r="D43" s="5" t="s">
        <v>6</v>
      </c>
      <c r="E43" s="5" t="s">
        <v>7</v>
      </c>
      <c r="F43" s="5">
        <v>2018</v>
      </c>
      <c r="G43" s="5">
        <v>17</v>
      </c>
      <c r="H43" s="1"/>
    </row>
    <row r="44" spans="2:8" ht="22.5" customHeight="1" x14ac:dyDescent="0.45">
      <c r="B44" s="10" t="s">
        <v>5</v>
      </c>
      <c r="C44" s="9" t="s">
        <v>364</v>
      </c>
      <c r="D44" s="10" t="s">
        <v>6</v>
      </c>
      <c r="E44" s="10" t="s">
        <v>19</v>
      </c>
      <c r="F44" s="10">
        <v>2015</v>
      </c>
      <c r="G44" s="10">
        <v>1</v>
      </c>
      <c r="H44" s="1"/>
    </row>
    <row r="45" spans="2:8" ht="22.5" customHeight="1" x14ac:dyDescent="0.45">
      <c r="B45" s="5" t="s">
        <v>5</v>
      </c>
      <c r="C45" s="6" t="s">
        <v>364</v>
      </c>
      <c r="D45" s="5" t="s">
        <v>59</v>
      </c>
      <c r="E45" s="5" t="s">
        <v>84</v>
      </c>
      <c r="F45" s="5">
        <v>2018</v>
      </c>
      <c r="G45" s="5">
        <v>1</v>
      </c>
      <c r="H45" s="1"/>
    </row>
    <row r="46" spans="2:8" ht="22.5" customHeight="1" x14ac:dyDescent="0.45">
      <c r="B46" s="5" t="s">
        <v>5</v>
      </c>
      <c r="C46" s="69" t="s">
        <v>364</v>
      </c>
      <c r="D46" s="5" t="s">
        <v>59</v>
      </c>
      <c r="E46" s="5" t="s">
        <v>61</v>
      </c>
      <c r="F46" s="5">
        <v>2018</v>
      </c>
      <c r="G46" s="5">
        <v>1</v>
      </c>
      <c r="H46" s="1"/>
    </row>
    <row r="47" spans="2:8" ht="22.5" customHeight="1" x14ac:dyDescent="0.45">
      <c r="B47" s="5" t="s">
        <v>5</v>
      </c>
      <c r="C47" s="69" t="s">
        <v>364</v>
      </c>
      <c r="D47" s="5" t="s">
        <v>59</v>
      </c>
      <c r="E47" s="5" t="s">
        <v>60</v>
      </c>
      <c r="F47" s="5">
        <v>2018</v>
      </c>
      <c r="G47" s="5">
        <v>1</v>
      </c>
      <c r="H47" s="1"/>
    </row>
    <row r="48" spans="2:8" ht="22.5" customHeight="1" x14ac:dyDescent="0.45">
      <c r="B48" s="5" t="s">
        <v>5</v>
      </c>
      <c r="C48" s="69" t="s">
        <v>364</v>
      </c>
      <c r="D48" s="5" t="s">
        <v>77</v>
      </c>
      <c r="E48" s="5" t="s">
        <v>73</v>
      </c>
      <c r="F48" s="5">
        <v>2019</v>
      </c>
      <c r="G48" s="5">
        <v>1</v>
      </c>
      <c r="H48" s="1"/>
    </row>
    <row r="49" spans="2:8" ht="22.5" customHeight="1" x14ac:dyDescent="0.45">
      <c r="B49" s="5" t="s">
        <v>5</v>
      </c>
      <c r="C49" s="69" t="s">
        <v>364</v>
      </c>
      <c r="D49" s="5" t="s">
        <v>12</v>
      </c>
      <c r="E49" s="5" t="s">
        <v>12</v>
      </c>
      <c r="F49" s="5">
        <v>2018</v>
      </c>
      <c r="G49" s="5">
        <v>2</v>
      </c>
      <c r="H49" s="1"/>
    </row>
    <row r="50" spans="2:8" ht="22.5" customHeight="1" x14ac:dyDescent="0.45">
      <c r="B50" s="5"/>
      <c r="C50" s="204"/>
      <c r="D50" s="5"/>
      <c r="E50" s="5"/>
      <c r="F50" s="5"/>
      <c r="G50" s="5"/>
      <c r="H50" s="1"/>
    </row>
    <row r="51" spans="2:8" ht="22.5" customHeight="1" x14ac:dyDescent="0.45">
      <c r="B51" s="5"/>
      <c r="C51" s="205"/>
      <c r="D51" s="5"/>
      <c r="E51" s="5"/>
      <c r="F51" s="5"/>
      <c r="G51" s="5"/>
      <c r="H51" s="1"/>
    </row>
    <row r="52" spans="2:8" ht="22.5" customHeight="1" x14ac:dyDescent="0.45">
      <c r="B52" s="5"/>
      <c r="C52" s="205"/>
      <c r="D52" s="5"/>
      <c r="E52" s="5"/>
      <c r="F52" s="5"/>
      <c r="G52" s="5"/>
      <c r="H52" s="1"/>
    </row>
    <row r="53" spans="2:8" ht="22.5" customHeight="1" x14ac:dyDescent="0.45">
      <c r="B53" s="5"/>
      <c r="C53" s="205"/>
      <c r="D53" s="5"/>
      <c r="E53" s="5"/>
      <c r="F53" s="5"/>
      <c r="G53" s="5"/>
      <c r="H53" s="1"/>
    </row>
    <row r="54" spans="2:8" ht="22.5" customHeight="1" x14ac:dyDescent="0.45">
      <c r="B54" s="5"/>
      <c r="C54" s="205"/>
      <c r="D54" s="5"/>
      <c r="E54" s="5"/>
      <c r="F54" s="5"/>
      <c r="G54" s="5"/>
      <c r="H54" s="1"/>
    </row>
    <row r="55" spans="2:8" ht="22.5" customHeight="1" x14ac:dyDescent="0.45">
      <c r="B55" s="5"/>
      <c r="C55" s="205"/>
      <c r="D55" s="5"/>
      <c r="E55" s="5"/>
      <c r="F55" s="5"/>
      <c r="G55" s="5"/>
      <c r="H55" s="1"/>
    </row>
    <row r="56" spans="2:8" ht="22.5" customHeight="1" x14ac:dyDescent="0.45">
      <c r="B56" s="5"/>
      <c r="C56" s="205"/>
      <c r="D56" s="5"/>
      <c r="E56" s="5"/>
      <c r="F56" s="5"/>
      <c r="G56" s="5"/>
    </row>
    <row r="57" spans="2:8" ht="22.5" customHeight="1" x14ac:dyDescent="0.45">
      <c r="B57" s="5"/>
      <c r="C57" s="205"/>
      <c r="D57" s="5"/>
      <c r="E57" s="5"/>
      <c r="F57" s="5"/>
      <c r="G57" s="5"/>
    </row>
    <row r="58" spans="2:8" ht="22.5" customHeight="1" x14ac:dyDescent="0.45">
      <c r="B58" s="5"/>
      <c r="C58" s="205"/>
      <c r="D58" s="5"/>
      <c r="E58" s="5"/>
      <c r="F58" s="5"/>
      <c r="G58" s="5"/>
    </row>
    <row r="59" spans="2:8" ht="22.5" customHeight="1" x14ac:dyDescent="0.45">
      <c r="B59" s="5"/>
      <c r="C59" s="205"/>
      <c r="D59" s="5"/>
      <c r="E59" s="5"/>
      <c r="F59" s="5"/>
      <c r="G59" s="5"/>
    </row>
    <row r="60" spans="2:8" ht="22.5" customHeight="1" x14ac:dyDescent="0.45">
      <c r="B60" s="5"/>
      <c r="C60" s="205"/>
      <c r="D60" s="5"/>
      <c r="E60" s="5"/>
      <c r="F60" s="5"/>
      <c r="G60" s="5"/>
    </row>
    <row r="61" spans="2:8" ht="22.5" customHeight="1" x14ac:dyDescent="0.45">
      <c r="B61" s="5"/>
      <c r="C61" s="205"/>
      <c r="D61" s="5"/>
      <c r="E61" s="5"/>
      <c r="F61" s="5"/>
      <c r="G61" s="5"/>
    </row>
    <row r="62" spans="2:8" ht="22.5" customHeight="1" x14ac:dyDescent="0.45">
      <c r="B62" s="5"/>
      <c r="C62" s="205"/>
      <c r="D62" s="5"/>
      <c r="E62" s="5"/>
      <c r="F62" s="5"/>
      <c r="G62" s="5"/>
    </row>
    <row r="63" spans="2:8" ht="22.5" customHeight="1" x14ac:dyDescent="0.45">
      <c r="B63" s="5"/>
      <c r="C63" s="205"/>
      <c r="D63" s="5"/>
      <c r="E63" s="5"/>
      <c r="F63" s="5"/>
      <c r="G63" s="5"/>
    </row>
    <row r="64" spans="2:8" ht="22.5" customHeight="1" x14ac:dyDescent="0.45">
      <c r="B64" s="5"/>
      <c r="C64" s="205"/>
      <c r="D64" s="5"/>
      <c r="E64" s="5"/>
      <c r="F64" s="5"/>
      <c r="G64" s="5"/>
    </row>
    <row r="65" spans="2:7" ht="22.5" customHeight="1" x14ac:dyDescent="0.45">
      <c r="B65" s="5"/>
      <c r="C65" s="205"/>
      <c r="D65" s="5"/>
      <c r="E65" s="5"/>
      <c r="F65" s="5"/>
      <c r="G65" s="5"/>
    </row>
    <row r="66" spans="2:7" ht="22.5" customHeight="1" x14ac:dyDescent="0.45">
      <c r="B66" s="5"/>
      <c r="C66" s="205"/>
      <c r="D66" s="5"/>
      <c r="E66" s="5"/>
      <c r="F66" s="5"/>
      <c r="G66" s="5"/>
    </row>
    <row r="67" spans="2:7" ht="22.5" customHeight="1" x14ac:dyDescent="0.45">
      <c r="B67" s="5"/>
      <c r="C67" s="205"/>
      <c r="D67" s="5"/>
      <c r="E67" s="5"/>
      <c r="F67" s="5"/>
      <c r="G67" s="5"/>
    </row>
    <row r="68" spans="2:7" ht="22.5" customHeight="1" x14ac:dyDescent="0.45">
      <c r="B68" s="5"/>
      <c r="C68" s="205"/>
      <c r="D68" s="5"/>
      <c r="E68" s="5"/>
      <c r="F68" s="5"/>
      <c r="G68" s="5"/>
    </row>
    <row r="69" spans="2:7" ht="22.5" customHeight="1" x14ac:dyDescent="0.45">
      <c r="B69" s="5"/>
      <c r="C69" s="205"/>
      <c r="D69" s="5"/>
      <c r="E69" s="5"/>
      <c r="F69" s="5"/>
      <c r="G69" s="5"/>
    </row>
    <row r="70" spans="2:7" ht="22.5" customHeight="1" x14ac:dyDescent="0.45">
      <c r="B70" s="5"/>
      <c r="C70" s="205"/>
      <c r="D70" s="5"/>
      <c r="E70" s="5"/>
      <c r="F70" s="5"/>
      <c r="G70" s="5"/>
    </row>
    <row r="71" spans="2:7" ht="22.5" customHeight="1" x14ac:dyDescent="0.45">
      <c r="B71" s="5"/>
      <c r="C71" s="205"/>
      <c r="D71" s="5"/>
      <c r="E71" s="5"/>
      <c r="F71" s="5"/>
      <c r="G71" s="5"/>
    </row>
    <row r="72" spans="2:7" ht="22.5" customHeight="1" x14ac:dyDescent="0.45">
      <c r="B72" s="5"/>
      <c r="C72" s="205"/>
      <c r="D72" s="5"/>
      <c r="E72" s="5"/>
      <c r="F72" s="5"/>
      <c r="G72" s="5"/>
    </row>
    <row r="73" spans="2:7" ht="22.5" customHeight="1" x14ac:dyDescent="0.45">
      <c r="B73" s="5"/>
      <c r="C73" s="205"/>
      <c r="D73" s="5"/>
      <c r="E73" s="5"/>
      <c r="F73" s="5"/>
      <c r="G73" s="5"/>
    </row>
    <row r="74" spans="2:7" ht="22.5" customHeight="1" x14ac:dyDescent="0.45">
      <c r="B74" s="5"/>
      <c r="C74" s="205"/>
      <c r="D74" s="5"/>
      <c r="E74" s="5"/>
      <c r="F74" s="5"/>
      <c r="G74" s="5"/>
    </row>
    <row r="75" spans="2:7" ht="22.5" customHeight="1" x14ac:dyDescent="0.45">
      <c r="B75" s="5"/>
      <c r="C75" s="205"/>
      <c r="D75" s="5"/>
      <c r="E75" s="5"/>
      <c r="F75" s="5"/>
      <c r="G75" s="5"/>
    </row>
    <row r="76" spans="2:7" ht="22.5" customHeight="1" x14ac:dyDescent="0.45">
      <c r="B76" s="5"/>
      <c r="C76" s="205"/>
      <c r="D76" s="5"/>
      <c r="E76" s="5"/>
      <c r="F76" s="5"/>
      <c r="G76" s="5"/>
    </row>
    <row r="77" spans="2:7" ht="22.5" customHeight="1" x14ac:dyDescent="0.45">
      <c r="B77" s="5"/>
      <c r="C77" s="205"/>
      <c r="D77" s="5"/>
      <c r="E77" s="5"/>
      <c r="F77" s="5"/>
      <c r="G77" s="5"/>
    </row>
    <row r="78" spans="2:7" ht="22.5" customHeight="1" x14ac:dyDescent="0.45">
      <c r="B78" s="5"/>
      <c r="C78" s="205"/>
      <c r="D78" s="5"/>
      <c r="E78" s="5"/>
      <c r="F78" s="5"/>
      <c r="G78" s="5"/>
    </row>
    <row r="79" spans="2:7" ht="22.5" customHeight="1" x14ac:dyDescent="0.45">
      <c r="B79" s="5"/>
      <c r="C79" s="205"/>
      <c r="D79" s="5"/>
      <c r="E79" s="5"/>
      <c r="F79" s="5"/>
      <c r="G79" s="5"/>
    </row>
    <row r="80" spans="2:7" ht="22.5" customHeight="1" x14ac:dyDescent="0.45">
      <c r="B80" s="5"/>
      <c r="C80" s="205"/>
      <c r="D80" s="5"/>
      <c r="E80" s="5"/>
      <c r="F80" s="5"/>
      <c r="G80" s="5"/>
    </row>
    <row r="81" spans="2:7" ht="22.5" customHeight="1" x14ac:dyDescent="0.45">
      <c r="B81" s="5"/>
      <c r="C81" s="205"/>
      <c r="D81" s="5"/>
      <c r="E81" s="5"/>
      <c r="F81" s="5"/>
      <c r="G81" s="5"/>
    </row>
    <row r="82" spans="2:7" ht="22.5" customHeight="1" x14ac:dyDescent="0.45">
      <c r="B82" s="5"/>
      <c r="C82" s="205"/>
      <c r="D82" s="5"/>
      <c r="E82" s="5"/>
      <c r="F82" s="5"/>
      <c r="G82" s="5"/>
    </row>
    <row r="83" spans="2:7" ht="22.5" customHeight="1" x14ac:dyDescent="0.45">
      <c r="B83" s="5"/>
      <c r="C83" s="205"/>
      <c r="D83" s="5"/>
      <c r="E83" s="5"/>
      <c r="F83" s="5"/>
      <c r="G83" s="5"/>
    </row>
    <row r="84" spans="2:7" ht="22.5" customHeight="1" x14ac:dyDescent="0.45">
      <c r="B84" s="5"/>
      <c r="C84" s="205"/>
      <c r="D84" s="5"/>
      <c r="E84" s="5"/>
      <c r="F84" s="5"/>
      <c r="G84" s="5"/>
    </row>
    <row r="85" spans="2:7" ht="22.5" customHeight="1" x14ac:dyDescent="0.45">
      <c r="B85" s="5"/>
      <c r="C85" s="205"/>
      <c r="D85" s="5"/>
      <c r="E85" s="5"/>
      <c r="F85" s="5"/>
      <c r="G85" s="5"/>
    </row>
    <row r="86" spans="2:7" ht="22.5" customHeight="1" x14ac:dyDescent="0.45">
      <c r="B86" s="5"/>
      <c r="C86" s="205"/>
      <c r="D86" s="5"/>
      <c r="E86" s="5"/>
      <c r="F86" s="5"/>
      <c r="G86" s="5"/>
    </row>
    <row r="87" spans="2:7" ht="22.5" customHeight="1" x14ac:dyDescent="0.45">
      <c r="B87" s="5"/>
      <c r="C87" s="205"/>
      <c r="D87" s="5"/>
      <c r="E87" s="5"/>
      <c r="F87" s="5"/>
      <c r="G87" s="5"/>
    </row>
    <row r="88" spans="2:7" ht="22.5" customHeight="1" x14ac:dyDescent="0.45">
      <c r="B88" s="5"/>
      <c r="C88" s="205"/>
      <c r="D88" s="5"/>
      <c r="E88" s="5"/>
      <c r="F88" s="5"/>
      <c r="G88" s="5"/>
    </row>
    <row r="89" spans="2:7" ht="22.5" customHeight="1" x14ac:dyDescent="0.45">
      <c r="B89" s="5"/>
      <c r="C89" s="205"/>
      <c r="D89" s="5"/>
      <c r="E89" s="5"/>
      <c r="F89" s="5"/>
      <c r="G89" s="5"/>
    </row>
    <row r="90" spans="2:7" ht="22.5" customHeight="1" x14ac:dyDescent="0.45">
      <c r="B90" s="5"/>
      <c r="C90" s="205"/>
      <c r="D90" s="5"/>
      <c r="E90" s="5"/>
      <c r="F90" s="5"/>
      <c r="G90" s="5"/>
    </row>
    <row r="91" spans="2:7" ht="22.5" customHeight="1" x14ac:dyDescent="0.45">
      <c r="B91" s="5"/>
      <c r="C91" s="205"/>
      <c r="D91" s="5"/>
      <c r="E91" s="5"/>
      <c r="F91" s="5"/>
      <c r="G91" s="5"/>
    </row>
    <row r="92" spans="2:7" ht="22.5" customHeight="1" x14ac:dyDescent="0.45">
      <c r="B92" s="5"/>
      <c r="C92" s="205"/>
      <c r="D92" s="5"/>
      <c r="E92" s="5"/>
      <c r="F92" s="5"/>
      <c r="G92" s="5"/>
    </row>
    <row r="93" spans="2:7" ht="22.5" customHeight="1" x14ac:dyDescent="0.45">
      <c r="B93" s="5"/>
      <c r="C93" s="205"/>
      <c r="D93" s="5"/>
      <c r="E93" s="5"/>
      <c r="F93" s="5"/>
      <c r="G93" s="5"/>
    </row>
    <row r="94" spans="2:7" ht="22.5" customHeight="1" x14ac:dyDescent="0.45">
      <c r="B94" s="5"/>
      <c r="C94" s="205"/>
      <c r="D94" s="5"/>
      <c r="E94" s="5"/>
      <c r="F94" s="5"/>
      <c r="G94" s="5"/>
    </row>
    <row r="95" spans="2:7" ht="22.5" customHeight="1" x14ac:dyDescent="0.45">
      <c r="B95" s="5"/>
      <c r="C95" s="205"/>
      <c r="D95" s="5"/>
      <c r="E95" s="5"/>
      <c r="F95" s="5"/>
      <c r="G95" s="5"/>
    </row>
    <row r="96" spans="2:7" ht="22.5" customHeight="1" x14ac:dyDescent="0.45">
      <c r="B96" s="5"/>
      <c r="C96" s="205"/>
      <c r="D96" s="5"/>
      <c r="E96" s="5"/>
      <c r="F96" s="5"/>
      <c r="G96" s="5"/>
    </row>
    <row r="97" spans="2:7" ht="22.5" customHeight="1" x14ac:dyDescent="0.45">
      <c r="B97" s="5"/>
      <c r="C97" s="205"/>
      <c r="D97" s="5"/>
      <c r="E97" s="5"/>
      <c r="F97" s="5"/>
      <c r="G97" s="5"/>
    </row>
    <row r="98" spans="2:7" ht="22.5" customHeight="1" x14ac:dyDescent="0.45">
      <c r="B98" s="5"/>
      <c r="C98" s="205"/>
      <c r="D98" s="5"/>
      <c r="E98" s="5"/>
      <c r="F98" s="5"/>
      <c r="G98" s="5"/>
    </row>
    <row r="99" spans="2:7" ht="22.5" customHeight="1" x14ac:dyDescent="0.45">
      <c r="B99" s="5"/>
      <c r="C99" s="205"/>
      <c r="D99" s="5"/>
      <c r="E99" s="5"/>
      <c r="F99" s="5"/>
      <c r="G99" s="5"/>
    </row>
    <row r="100" spans="2:7" ht="22.5" customHeight="1" x14ac:dyDescent="0.45">
      <c r="B100" s="5"/>
      <c r="C100" s="205"/>
      <c r="D100" s="5"/>
      <c r="E100" s="5"/>
      <c r="F100" s="5"/>
      <c r="G100" s="5"/>
    </row>
    <row r="101" spans="2:7" ht="22.5" customHeight="1" x14ac:dyDescent="0.45">
      <c r="B101" s="5"/>
      <c r="C101" s="205"/>
      <c r="D101" s="5"/>
      <c r="E101" s="5"/>
      <c r="F101" s="5"/>
      <c r="G101" s="5"/>
    </row>
    <row r="102" spans="2:7" ht="22.5" customHeight="1" x14ac:dyDescent="0.45">
      <c r="B102" s="5"/>
      <c r="C102" s="205"/>
      <c r="D102" s="5"/>
      <c r="E102" s="5"/>
      <c r="F102" s="5"/>
      <c r="G102" s="5"/>
    </row>
    <row r="103" spans="2:7" ht="22.5" customHeight="1" x14ac:dyDescent="0.45">
      <c r="B103" s="5"/>
      <c r="C103" s="205"/>
      <c r="D103" s="5"/>
      <c r="E103" s="5"/>
      <c r="F103" s="5"/>
      <c r="G103" s="5"/>
    </row>
    <row r="104" spans="2:7" ht="22.5" customHeight="1" x14ac:dyDescent="0.45">
      <c r="B104" s="5"/>
      <c r="C104" s="205"/>
      <c r="D104" s="5"/>
      <c r="E104" s="5"/>
      <c r="F104" s="5"/>
      <c r="G104" s="5"/>
    </row>
    <row r="105" spans="2:7" ht="22.5" customHeight="1" x14ac:dyDescent="0.45">
      <c r="B105" s="5"/>
      <c r="C105" s="205"/>
      <c r="D105" s="5"/>
      <c r="E105" s="5"/>
      <c r="F105" s="5"/>
      <c r="G105" s="5"/>
    </row>
    <row r="106" spans="2:7" ht="22.5" customHeight="1" x14ac:dyDescent="0.45">
      <c r="B106" s="5"/>
      <c r="C106" s="205"/>
      <c r="D106" s="5"/>
      <c r="E106" s="5"/>
      <c r="F106" s="5"/>
      <c r="G106" s="5"/>
    </row>
    <row r="107" spans="2:7" ht="22.5" customHeight="1" x14ac:dyDescent="0.45">
      <c r="B107" s="5"/>
      <c r="C107" s="205"/>
      <c r="D107" s="5"/>
      <c r="E107" s="5"/>
      <c r="F107" s="5"/>
      <c r="G107" s="5"/>
    </row>
    <row r="108" spans="2:7" ht="22.5" customHeight="1" x14ac:dyDescent="0.45">
      <c r="B108" s="5"/>
      <c r="C108" s="205"/>
      <c r="D108" s="5"/>
      <c r="E108" s="5"/>
      <c r="F108" s="5"/>
      <c r="G108" s="5"/>
    </row>
    <row r="109" spans="2:7" ht="22.5" customHeight="1" x14ac:dyDescent="0.45">
      <c r="B109" s="5"/>
      <c r="C109" s="205"/>
      <c r="D109" s="5"/>
      <c r="E109" s="5"/>
      <c r="F109" s="5"/>
      <c r="G109" s="5"/>
    </row>
    <row r="110" spans="2:7" ht="22.5" customHeight="1" x14ac:dyDescent="0.45">
      <c r="B110" s="5"/>
      <c r="C110" s="205"/>
      <c r="D110" s="5"/>
      <c r="E110" s="5"/>
      <c r="F110" s="5"/>
      <c r="G110" s="5"/>
    </row>
    <row r="111" spans="2:7" ht="22.5" customHeight="1" x14ac:dyDescent="0.45">
      <c r="B111" s="5"/>
      <c r="C111" s="205"/>
      <c r="D111" s="5"/>
      <c r="E111" s="5"/>
      <c r="F111" s="5"/>
      <c r="G111" s="5"/>
    </row>
    <row r="112" spans="2:7" ht="22.5" customHeight="1" x14ac:dyDescent="0.45">
      <c r="B112" s="5"/>
      <c r="C112" s="205"/>
      <c r="D112" s="5"/>
      <c r="E112" s="5"/>
      <c r="F112" s="5"/>
      <c r="G112" s="5"/>
    </row>
    <row r="113" spans="2:7" ht="22.5" customHeight="1" x14ac:dyDescent="0.45">
      <c r="B113" s="5"/>
      <c r="C113" s="205"/>
      <c r="D113" s="5"/>
      <c r="E113" s="5"/>
      <c r="F113" s="5"/>
      <c r="G113" s="5"/>
    </row>
    <row r="114" spans="2:7" ht="22.5" customHeight="1" x14ac:dyDescent="0.45">
      <c r="B114" s="5"/>
      <c r="C114" s="205"/>
      <c r="D114" s="5"/>
      <c r="E114" s="5"/>
      <c r="F114" s="5"/>
      <c r="G114" s="5"/>
    </row>
    <row r="115" spans="2:7" ht="22.5" customHeight="1" x14ac:dyDescent="0.45">
      <c r="B115" s="5"/>
      <c r="C115" s="205"/>
      <c r="D115" s="5"/>
      <c r="E115" s="5"/>
      <c r="F115" s="5"/>
      <c r="G115" s="5"/>
    </row>
    <row r="116" spans="2:7" ht="22.5" customHeight="1" x14ac:dyDescent="0.45">
      <c r="B116" s="5"/>
      <c r="C116" s="205"/>
      <c r="D116" s="5"/>
      <c r="E116" s="5"/>
      <c r="F116" s="5"/>
      <c r="G116" s="5"/>
    </row>
    <row r="117" spans="2:7" ht="22.5" customHeight="1" x14ac:dyDescent="0.45">
      <c r="B117" s="5"/>
      <c r="C117" s="205"/>
      <c r="D117" s="5"/>
      <c r="E117" s="5"/>
      <c r="F117" s="5"/>
      <c r="G117" s="5"/>
    </row>
    <row r="118" spans="2:7" ht="22.5" customHeight="1" x14ac:dyDescent="0.45">
      <c r="B118" s="5"/>
      <c r="C118" s="205"/>
      <c r="D118" s="5"/>
      <c r="E118" s="5"/>
      <c r="F118" s="5"/>
      <c r="G118" s="5"/>
    </row>
    <row r="119" spans="2:7" ht="22.5" customHeight="1" x14ac:dyDescent="0.45">
      <c r="B119" s="5"/>
      <c r="C119" s="205"/>
      <c r="D119" s="5"/>
      <c r="E119" s="5"/>
      <c r="F119" s="5"/>
      <c r="G119" s="5"/>
    </row>
    <row r="120" spans="2:7" ht="22.5" customHeight="1" x14ac:dyDescent="0.45">
      <c r="B120" s="5"/>
      <c r="C120" s="205"/>
      <c r="D120" s="5"/>
      <c r="E120" s="5"/>
      <c r="F120" s="5"/>
      <c r="G120" s="5"/>
    </row>
    <row r="121" spans="2:7" ht="22.5" customHeight="1" x14ac:dyDescent="0.45">
      <c r="B121" s="5"/>
      <c r="C121" s="205"/>
      <c r="D121" s="5"/>
      <c r="E121" s="5"/>
      <c r="F121" s="5"/>
      <c r="G121" s="5"/>
    </row>
    <row r="122" spans="2:7" ht="22.5" customHeight="1" x14ac:dyDescent="0.45">
      <c r="B122" s="5"/>
      <c r="C122" s="205"/>
      <c r="D122" s="5"/>
      <c r="E122" s="5"/>
      <c r="F122" s="5"/>
      <c r="G122" s="5"/>
    </row>
    <row r="123" spans="2:7" ht="22.5" customHeight="1" x14ac:dyDescent="0.45">
      <c r="B123" s="5"/>
      <c r="C123" s="205"/>
      <c r="D123" s="5"/>
      <c r="E123" s="5"/>
      <c r="F123" s="5"/>
      <c r="G123" s="5"/>
    </row>
    <row r="124" spans="2:7" ht="22.5" customHeight="1" x14ac:dyDescent="0.45">
      <c r="B124" s="5"/>
      <c r="C124" s="205"/>
      <c r="D124" s="5"/>
      <c r="E124" s="5"/>
      <c r="F124" s="5"/>
      <c r="G124" s="5"/>
    </row>
    <row r="125" spans="2:7" ht="22.5" customHeight="1" x14ac:dyDescent="0.45">
      <c r="B125" s="5"/>
      <c r="C125" s="205"/>
      <c r="D125" s="5"/>
      <c r="E125" s="5"/>
      <c r="F125" s="5"/>
      <c r="G125" s="5"/>
    </row>
    <row r="126" spans="2:7" ht="22.5" customHeight="1" x14ac:dyDescent="0.45">
      <c r="B126" s="5"/>
      <c r="C126" s="205"/>
      <c r="D126" s="5"/>
      <c r="E126" s="5"/>
      <c r="F126" s="5"/>
      <c r="G126" s="5"/>
    </row>
    <row r="127" spans="2:7" ht="22.5" customHeight="1" x14ac:dyDescent="0.45">
      <c r="B127" s="5"/>
      <c r="C127" s="205"/>
      <c r="D127" s="5"/>
      <c r="E127" s="5"/>
      <c r="F127" s="5"/>
      <c r="G127" s="5"/>
    </row>
    <row r="128" spans="2:7" ht="22.5" customHeight="1" x14ac:dyDescent="0.45">
      <c r="B128" s="5"/>
      <c r="C128" s="205"/>
      <c r="D128" s="5"/>
      <c r="E128" s="5"/>
      <c r="F128" s="5"/>
      <c r="G128" s="5"/>
    </row>
    <row r="129" spans="2:7" ht="22.5" customHeight="1" x14ac:dyDescent="0.45">
      <c r="B129" s="5"/>
      <c r="C129" s="205"/>
      <c r="D129" s="5"/>
      <c r="E129" s="5"/>
      <c r="F129" s="5"/>
      <c r="G129" s="5"/>
    </row>
    <row r="130" spans="2:7" ht="22.5" customHeight="1" x14ac:dyDescent="0.45">
      <c r="B130" s="5"/>
      <c r="C130" s="205"/>
      <c r="D130" s="5"/>
      <c r="E130" s="5"/>
      <c r="F130" s="5"/>
      <c r="G130" s="5"/>
    </row>
    <row r="131" spans="2:7" ht="22.5" customHeight="1" x14ac:dyDescent="0.45">
      <c r="B131" s="5"/>
      <c r="C131" s="205"/>
      <c r="D131" s="5"/>
      <c r="E131" s="5"/>
      <c r="F131" s="5"/>
      <c r="G131" s="5"/>
    </row>
    <row r="132" spans="2:7" ht="22.5" customHeight="1" x14ac:dyDescent="0.45">
      <c r="B132" s="5"/>
      <c r="C132" s="205"/>
      <c r="D132" s="5"/>
      <c r="E132" s="5"/>
      <c r="F132" s="5"/>
      <c r="G132" s="5"/>
    </row>
    <row r="133" spans="2:7" ht="22.5" customHeight="1" x14ac:dyDescent="0.45">
      <c r="B133" s="5"/>
      <c r="C133" s="205"/>
      <c r="D133" s="5"/>
      <c r="E133" s="5"/>
      <c r="F133" s="5"/>
      <c r="G133" s="5"/>
    </row>
    <row r="134" spans="2:7" ht="22.5" customHeight="1" x14ac:dyDescent="0.45">
      <c r="B134" s="5"/>
      <c r="C134" s="205"/>
      <c r="D134" s="5"/>
      <c r="E134" s="5"/>
      <c r="F134" s="5"/>
      <c r="G134" s="5"/>
    </row>
    <row r="135" spans="2:7" ht="22.5" customHeight="1" x14ac:dyDescent="0.45">
      <c r="B135" s="5"/>
      <c r="C135" s="205"/>
      <c r="D135" s="5"/>
      <c r="E135" s="5"/>
      <c r="F135" s="5"/>
      <c r="G135" s="5"/>
    </row>
    <row r="136" spans="2:7" ht="22.5" customHeight="1" x14ac:dyDescent="0.45">
      <c r="B136" s="5"/>
      <c r="C136" s="205"/>
      <c r="D136" s="5"/>
      <c r="E136" s="5"/>
      <c r="F136" s="5"/>
      <c r="G136" s="5"/>
    </row>
    <row r="137" spans="2:7" ht="22.5" customHeight="1" x14ac:dyDescent="0.45">
      <c r="B137" s="5"/>
      <c r="C137" s="205"/>
      <c r="D137" s="5"/>
      <c r="E137" s="5"/>
      <c r="F137" s="5"/>
      <c r="G137" s="5"/>
    </row>
    <row r="138" spans="2:7" ht="22.5" customHeight="1" x14ac:dyDescent="0.45">
      <c r="B138" s="5"/>
      <c r="C138" s="205"/>
      <c r="D138" s="5"/>
      <c r="E138" s="5"/>
      <c r="F138" s="5"/>
      <c r="G138" s="5"/>
    </row>
    <row r="139" spans="2:7" ht="22.5" customHeight="1" x14ac:dyDescent="0.45">
      <c r="B139" s="5"/>
      <c r="C139" s="205"/>
      <c r="D139" s="5"/>
      <c r="E139" s="5"/>
      <c r="F139" s="5"/>
      <c r="G139" s="5"/>
    </row>
    <row r="140" spans="2:7" ht="22.5" customHeight="1" x14ac:dyDescent="0.45">
      <c r="B140" s="5"/>
      <c r="C140" s="205"/>
      <c r="D140" s="5"/>
      <c r="E140" s="5"/>
      <c r="F140" s="5"/>
      <c r="G140" s="5"/>
    </row>
    <row r="141" spans="2:7" ht="22.5" customHeight="1" x14ac:dyDescent="0.45">
      <c r="B141" s="5"/>
      <c r="C141" s="205"/>
      <c r="D141" s="5"/>
      <c r="E141" s="5"/>
      <c r="F141" s="5"/>
      <c r="G141" s="5"/>
    </row>
    <row r="142" spans="2:7" ht="22.5" customHeight="1" x14ac:dyDescent="0.45">
      <c r="B142" s="5"/>
      <c r="C142" s="205"/>
      <c r="D142" s="5"/>
      <c r="E142" s="5"/>
      <c r="F142" s="5"/>
      <c r="G142" s="5"/>
    </row>
    <row r="143" spans="2:7" ht="22.5" customHeight="1" x14ac:dyDescent="0.45">
      <c r="B143" s="5"/>
      <c r="C143" s="205"/>
      <c r="D143" s="5"/>
      <c r="E143" s="5"/>
      <c r="F143" s="5"/>
      <c r="G143" s="5"/>
    </row>
    <row r="144" spans="2:7" ht="22.5" customHeight="1" x14ac:dyDescent="0.45">
      <c r="B144" s="5"/>
      <c r="C144" s="205"/>
      <c r="D144" s="5"/>
      <c r="E144" s="5"/>
      <c r="F144" s="5"/>
      <c r="G144" s="5"/>
    </row>
    <row r="145" spans="2:7" ht="22.5" customHeight="1" x14ac:dyDescent="0.45">
      <c r="B145" s="5"/>
      <c r="C145" s="205"/>
      <c r="D145" s="5"/>
      <c r="E145" s="5"/>
      <c r="F145" s="5"/>
      <c r="G145" s="5"/>
    </row>
    <row r="146" spans="2:7" ht="22.5" customHeight="1" x14ac:dyDescent="0.45">
      <c r="B146" s="5"/>
      <c r="C146" s="205"/>
      <c r="D146" s="5"/>
      <c r="E146" s="5"/>
      <c r="F146" s="5"/>
      <c r="G146" s="5"/>
    </row>
    <row r="147" spans="2:7" ht="22.5" customHeight="1" x14ac:dyDescent="0.45">
      <c r="B147" s="5"/>
      <c r="C147" s="205"/>
      <c r="D147" s="5"/>
      <c r="E147" s="5"/>
      <c r="F147" s="5"/>
      <c r="G147" s="5"/>
    </row>
    <row r="148" spans="2:7" ht="22.5" customHeight="1" x14ac:dyDescent="0.45">
      <c r="B148" s="5"/>
      <c r="C148" s="205"/>
      <c r="D148" s="5"/>
      <c r="E148" s="5"/>
      <c r="F148" s="5"/>
      <c r="G148" s="5"/>
    </row>
    <row r="149" spans="2:7" ht="22.5" customHeight="1" x14ac:dyDescent="0.45">
      <c r="B149" s="5"/>
      <c r="C149" s="205"/>
      <c r="D149" s="5"/>
      <c r="E149" s="5"/>
      <c r="F149" s="5"/>
      <c r="G149" s="5"/>
    </row>
    <row r="150" spans="2:7" ht="22.5" customHeight="1" x14ac:dyDescent="0.45">
      <c r="B150" s="5"/>
      <c r="C150" s="205"/>
      <c r="D150" s="5"/>
      <c r="E150" s="5"/>
      <c r="F150" s="5"/>
      <c r="G150" s="5"/>
    </row>
    <row r="151" spans="2:7" ht="22.5" customHeight="1" x14ac:dyDescent="0.45">
      <c r="B151" s="5"/>
      <c r="C151" s="205"/>
      <c r="D151" s="5"/>
      <c r="E151" s="5"/>
      <c r="F151" s="5"/>
      <c r="G151" s="5"/>
    </row>
    <row r="152" spans="2:7" ht="22.5" customHeight="1" x14ac:dyDescent="0.45">
      <c r="B152" s="5"/>
      <c r="C152" s="205"/>
      <c r="D152" s="5"/>
      <c r="E152" s="5"/>
      <c r="F152" s="5"/>
      <c r="G152" s="5"/>
    </row>
    <row r="153" spans="2:7" ht="22.5" customHeight="1" x14ac:dyDescent="0.45">
      <c r="B153" s="5"/>
      <c r="C153" s="205"/>
      <c r="D153" s="5"/>
      <c r="E153" s="5"/>
      <c r="F153" s="5"/>
      <c r="G153" s="5"/>
    </row>
    <row r="154" spans="2:7" ht="22.5" customHeight="1" x14ac:dyDescent="0.45">
      <c r="B154" s="5"/>
      <c r="C154" s="205"/>
      <c r="D154" s="5"/>
      <c r="E154" s="5"/>
      <c r="F154" s="5"/>
      <c r="G154" s="5"/>
    </row>
    <row r="155" spans="2:7" ht="22.5" customHeight="1" x14ac:dyDescent="0.45">
      <c r="B155" s="5"/>
      <c r="C155" s="205"/>
      <c r="D155" s="5"/>
      <c r="E155" s="5"/>
      <c r="F155" s="5"/>
      <c r="G155" s="5"/>
    </row>
    <row r="156" spans="2:7" ht="22.5" customHeight="1" x14ac:dyDescent="0.45">
      <c r="B156" s="5"/>
      <c r="C156" s="205"/>
      <c r="D156" s="5"/>
      <c r="E156" s="5"/>
      <c r="F156" s="5"/>
      <c r="G156" s="5"/>
    </row>
    <row r="157" spans="2:7" ht="22.5" customHeight="1" x14ac:dyDescent="0.45">
      <c r="B157" s="5"/>
      <c r="C157" s="205"/>
      <c r="D157" s="5"/>
      <c r="E157" s="5"/>
      <c r="F157" s="5"/>
      <c r="G157" s="5"/>
    </row>
    <row r="158" spans="2:7" ht="22.5" customHeight="1" x14ac:dyDescent="0.45">
      <c r="B158" s="5"/>
      <c r="C158" s="205"/>
      <c r="D158" s="5"/>
      <c r="E158" s="5"/>
      <c r="F158" s="5"/>
      <c r="G158" s="5"/>
    </row>
    <row r="159" spans="2:7" ht="22.5" customHeight="1" x14ac:dyDescent="0.45">
      <c r="B159" s="5"/>
      <c r="C159" s="205"/>
      <c r="D159" s="5"/>
      <c r="E159" s="5"/>
      <c r="F159" s="5"/>
      <c r="G159" s="5"/>
    </row>
    <row r="160" spans="2:7" ht="22.5" customHeight="1" x14ac:dyDescent="0.45">
      <c r="B160" s="5"/>
      <c r="C160" s="205"/>
      <c r="D160" s="5"/>
      <c r="E160" s="5"/>
      <c r="F160" s="5"/>
      <c r="G160" s="5"/>
    </row>
    <row r="161" spans="2:7" ht="22.5" customHeight="1" x14ac:dyDescent="0.45">
      <c r="B161" s="5"/>
      <c r="C161" s="205"/>
      <c r="D161" s="5"/>
      <c r="E161" s="5"/>
      <c r="F161" s="5"/>
      <c r="G161" s="5"/>
    </row>
    <row r="162" spans="2:7" ht="22.5" customHeight="1" x14ac:dyDescent="0.45">
      <c r="B162" s="5"/>
      <c r="C162" s="205"/>
      <c r="D162" s="5"/>
      <c r="E162" s="5"/>
      <c r="F162" s="5"/>
      <c r="G162" s="5"/>
    </row>
    <row r="163" spans="2:7" ht="22.5" customHeight="1" x14ac:dyDescent="0.45">
      <c r="B163" s="5"/>
      <c r="C163" s="205"/>
      <c r="D163" s="5"/>
      <c r="E163" s="5"/>
      <c r="F163" s="5"/>
      <c r="G163" s="5"/>
    </row>
    <row r="164" spans="2:7" ht="22.5" customHeight="1" x14ac:dyDescent="0.45">
      <c r="B164" s="5"/>
      <c r="C164" s="205"/>
      <c r="D164" s="5"/>
      <c r="E164" s="5"/>
      <c r="F164" s="5"/>
      <c r="G164" s="5"/>
    </row>
    <row r="165" spans="2:7" ht="22.5" customHeight="1" x14ac:dyDescent="0.45">
      <c r="B165" s="5"/>
      <c r="C165" s="205"/>
      <c r="D165" s="5"/>
      <c r="E165" s="5"/>
      <c r="F165" s="5"/>
      <c r="G165" s="5"/>
    </row>
    <row r="166" spans="2:7" ht="22.5" customHeight="1" x14ac:dyDescent="0.45">
      <c r="B166" s="5"/>
      <c r="C166" s="205"/>
      <c r="D166" s="5"/>
      <c r="E166" s="5"/>
      <c r="F166" s="5"/>
      <c r="G166" s="5"/>
    </row>
    <row r="167" spans="2:7" ht="22.5" customHeight="1" x14ac:dyDescent="0.45">
      <c r="B167" s="5"/>
      <c r="C167" s="205"/>
      <c r="D167" s="5"/>
      <c r="E167" s="5"/>
      <c r="F167" s="5"/>
      <c r="G167" s="5"/>
    </row>
    <row r="168" spans="2:7" ht="22.5" customHeight="1" x14ac:dyDescent="0.45">
      <c r="B168" s="5"/>
      <c r="C168" s="205"/>
      <c r="D168" s="5"/>
      <c r="E168" s="5"/>
      <c r="F168" s="5"/>
      <c r="G168" s="5"/>
    </row>
    <row r="169" spans="2:7" ht="22.5" customHeight="1" x14ac:dyDescent="0.45">
      <c r="B169" s="5"/>
      <c r="C169" s="205"/>
      <c r="D169" s="5"/>
      <c r="E169" s="5"/>
      <c r="F169" s="5"/>
      <c r="G169" s="5"/>
    </row>
    <row r="170" spans="2:7" ht="22.5" customHeight="1" x14ac:dyDescent="0.45">
      <c r="B170" s="5"/>
      <c r="C170" s="205"/>
      <c r="D170" s="5"/>
      <c r="E170" s="5"/>
      <c r="F170" s="5"/>
      <c r="G170" s="5"/>
    </row>
    <row r="171" spans="2:7" ht="22.5" customHeight="1" x14ac:dyDescent="0.45">
      <c r="B171" s="5"/>
      <c r="C171" s="205"/>
      <c r="D171" s="5"/>
      <c r="E171" s="5"/>
      <c r="F171" s="5"/>
      <c r="G171" s="5"/>
    </row>
    <row r="172" spans="2:7" ht="22.5" customHeight="1" x14ac:dyDescent="0.45">
      <c r="B172" s="5"/>
      <c r="C172" s="205"/>
      <c r="D172" s="5"/>
      <c r="E172" s="5"/>
      <c r="F172" s="5"/>
      <c r="G172" s="5"/>
    </row>
    <row r="173" spans="2:7" ht="22.5" customHeight="1" x14ac:dyDescent="0.45">
      <c r="B173" s="5"/>
      <c r="C173" s="205"/>
      <c r="D173" s="5"/>
      <c r="E173" s="5"/>
      <c r="F173" s="5"/>
      <c r="G173" s="5"/>
    </row>
    <row r="174" spans="2:7" ht="22.5" customHeight="1" x14ac:dyDescent="0.45">
      <c r="B174" s="5"/>
      <c r="C174" s="205"/>
      <c r="D174" s="5"/>
      <c r="E174" s="5"/>
      <c r="F174" s="5"/>
      <c r="G174" s="5"/>
    </row>
    <row r="175" spans="2:7" ht="22.5" customHeight="1" x14ac:dyDescent="0.45">
      <c r="B175" s="5"/>
      <c r="C175" s="205"/>
      <c r="D175" s="5"/>
      <c r="E175" s="5"/>
      <c r="F175" s="5"/>
      <c r="G175" s="5"/>
    </row>
    <row r="176" spans="2:7" ht="22.5" customHeight="1" x14ac:dyDescent="0.45">
      <c r="B176" s="5"/>
      <c r="C176" s="205"/>
      <c r="D176" s="5"/>
      <c r="E176" s="5"/>
      <c r="F176" s="5"/>
      <c r="G176" s="5"/>
    </row>
    <row r="177" spans="2:7" ht="22.5" customHeight="1" x14ac:dyDescent="0.45">
      <c r="B177" s="5"/>
      <c r="C177" s="205"/>
      <c r="D177" s="5"/>
      <c r="E177" s="5"/>
      <c r="F177" s="5"/>
      <c r="G177" s="5"/>
    </row>
    <row r="178" spans="2:7" ht="22.5" customHeight="1" x14ac:dyDescent="0.45">
      <c r="B178" s="5"/>
      <c r="C178" s="205"/>
      <c r="D178" s="5"/>
      <c r="E178" s="5"/>
      <c r="F178" s="5"/>
      <c r="G178" s="5"/>
    </row>
    <row r="179" spans="2:7" ht="22.5" customHeight="1" x14ac:dyDescent="0.45">
      <c r="B179" s="5"/>
      <c r="C179" s="205"/>
      <c r="D179" s="5"/>
      <c r="E179" s="5"/>
      <c r="F179" s="5"/>
      <c r="G179" s="5"/>
    </row>
    <row r="180" spans="2:7" ht="22.5" customHeight="1" x14ac:dyDescent="0.45">
      <c r="B180" s="5"/>
      <c r="C180" s="205"/>
      <c r="D180" s="5"/>
      <c r="E180" s="5"/>
      <c r="F180" s="5"/>
      <c r="G180" s="5"/>
    </row>
    <row r="181" spans="2:7" ht="22.5" customHeight="1" x14ac:dyDescent="0.45">
      <c r="B181" s="5"/>
      <c r="C181" s="205"/>
      <c r="D181" s="5"/>
      <c r="E181" s="5"/>
      <c r="F181" s="5"/>
      <c r="G181" s="5"/>
    </row>
    <row r="182" spans="2:7" ht="22.5" customHeight="1" x14ac:dyDescent="0.45">
      <c r="B182" s="5"/>
      <c r="C182" s="205"/>
      <c r="D182" s="5"/>
      <c r="E182" s="5"/>
      <c r="F182" s="5"/>
      <c r="G182" s="5"/>
    </row>
    <row r="183" spans="2:7" ht="22.5" customHeight="1" x14ac:dyDescent="0.45">
      <c r="B183" s="5"/>
      <c r="C183" s="205"/>
      <c r="D183" s="5"/>
      <c r="E183" s="5"/>
      <c r="F183" s="5"/>
      <c r="G183" s="5"/>
    </row>
    <row r="184" spans="2:7" ht="22.5" customHeight="1" x14ac:dyDescent="0.45">
      <c r="B184" s="5"/>
      <c r="C184" s="205"/>
      <c r="D184" s="5"/>
      <c r="E184" s="5"/>
      <c r="F184" s="5"/>
      <c r="G184" s="5"/>
    </row>
    <row r="185" spans="2:7" ht="22.5" customHeight="1" x14ac:dyDescent="0.45">
      <c r="B185" s="5"/>
      <c r="C185" s="205"/>
      <c r="D185" s="5"/>
      <c r="E185" s="5"/>
      <c r="F185" s="5"/>
      <c r="G185" s="5"/>
    </row>
    <row r="186" spans="2:7" ht="22.5" customHeight="1" x14ac:dyDescent="0.45">
      <c r="B186" s="5"/>
      <c r="C186" s="205"/>
      <c r="D186" s="5"/>
      <c r="E186" s="5"/>
      <c r="F186" s="5"/>
      <c r="G186" s="5"/>
    </row>
    <row r="187" spans="2:7" ht="22.5" customHeight="1" x14ac:dyDescent="0.45">
      <c r="B187" s="5"/>
      <c r="C187" s="205"/>
      <c r="D187" s="5"/>
      <c r="E187" s="5"/>
      <c r="F187" s="5"/>
      <c r="G187" s="5"/>
    </row>
    <row r="188" spans="2:7" ht="22.5" customHeight="1" x14ac:dyDescent="0.45">
      <c r="B188" s="5"/>
      <c r="C188" s="205"/>
      <c r="D188" s="5"/>
      <c r="E188" s="5"/>
      <c r="F188" s="5"/>
      <c r="G188" s="5"/>
    </row>
    <row r="189" spans="2:7" ht="22.5" customHeight="1" x14ac:dyDescent="0.45">
      <c r="B189" s="5"/>
      <c r="C189" s="205"/>
      <c r="D189" s="5"/>
      <c r="E189" s="5"/>
      <c r="F189" s="5"/>
      <c r="G189" s="5"/>
    </row>
    <row r="190" spans="2:7" ht="22.5" customHeight="1" x14ac:dyDescent="0.45">
      <c r="B190" s="5"/>
      <c r="C190" s="205"/>
      <c r="D190" s="5"/>
      <c r="E190" s="5"/>
      <c r="F190" s="5"/>
      <c r="G190" s="5"/>
    </row>
    <row r="191" spans="2:7" ht="22.5" customHeight="1" x14ac:dyDescent="0.45">
      <c r="B191" s="5"/>
      <c r="C191" s="205"/>
      <c r="D191" s="5"/>
      <c r="E191" s="5"/>
      <c r="F191" s="5"/>
      <c r="G191" s="5"/>
    </row>
    <row r="192" spans="2:7" ht="22.5" customHeight="1" x14ac:dyDescent="0.45">
      <c r="B192" s="5"/>
      <c r="C192" s="205"/>
      <c r="D192" s="5"/>
      <c r="E192" s="5"/>
      <c r="F192" s="5"/>
      <c r="G192" s="5"/>
    </row>
    <row r="193" spans="2:7" ht="22.5" customHeight="1" x14ac:dyDescent="0.45">
      <c r="B193" s="5"/>
      <c r="C193" s="205"/>
      <c r="D193" s="5"/>
      <c r="E193" s="5"/>
      <c r="F193" s="5"/>
      <c r="G193" s="5"/>
    </row>
    <row r="194" spans="2:7" ht="22.5" customHeight="1" x14ac:dyDescent="0.45">
      <c r="B194" s="5"/>
      <c r="C194" s="205"/>
      <c r="D194" s="5"/>
      <c r="E194" s="5"/>
      <c r="F194" s="5"/>
      <c r="G194" s="5"/>
    </row>
    <row r="195" spans="2:7" ht="22.5" customHeight="1" x14ac:dyDescent="0.45">
      <c r="B195" s="5"/>
      <c r="C195" s="205"/>
      <c r="D195" s="5"/>
      <c r="E195" s="5"/>
      <c r="F195" s="5"/>
      <c r="G195" s="5"/>
    </row>
    <row r="196" spans="2:7" ht="22.5" customHeight="1" x14ac:dyDescent="0.45">
      <c r="B196" s="5"/>
      <c r="C196" s="205"/>
      <c r="D196" s="5"/>
      <c r="E196" s="5"/>
      <c r="F196" s="5"/>
      <c r="G196" s="5"/>
    </row>
    <row r="197" spans="2:7" ht="22.5" customHeight="1" x14ac:dyDescent="0.45">
      <c r="B197" s="5"/>
      <c r="C197" s="205"/>
      <c r="D197" s="5"/>
      <c r="E197" s="5"/>
      <c r="F197" s="5"/>
      <c r="G197" s="5"/>
    </row>
    <row r="198" spans="2:7" ht="22.5" customHeight="1" x14ac:dyDescent="0.45">
      <c r="B198" s="5"/>
      <c r="C198" s="205"/>
      <c r="D198" s="5"/>
      <c r="E198" s="5"/>
      <c r="F198" s="5"/>
      <c r="G198" s="5"/>
    </row>
    <row r="199" spans="2:7" ht="22.5" customHeight="1" x14ac:dyDescent="0.45">
      <c r="B199" s="5"/>
      <c r="C199" s="205"/>
      <c r="D199" s="5"/>
      <c r="E199" s="5"/>
      <c r="F199" s="5"/>
      <c r="G199" s="5"/>
    </row>
    <row r="200" spans="2:7" ht="22.5" customHeight="1" x14ac:dyDescent="0.45">
      <c r="B200" s="5"/>
      <c r="C200" s="205"/>
      <c r="D200" s="5"/>
      <c r="E200" s="5"/>
      <c r="F200" s="5"/>
      <c r="G200" s="5"/>
    </row>
    <row r="201" spans="2:7" ht="22.5" customHeight="1" x14ac:dyDescent="0.45">
      <c r="B201" s="5"/>
      <c r="C201" s="205"/>
      <c r="D201" s="5"/>
      <c r="E201" s="5"/>
      <c r="F201" s="5"/>
      <c r="G201" s="5"/>
    </row>
    <row r="202" spans="2:7" ht="22.5" customHeight="1" x14ac:dyDescent="0.45">
      <c r="B202" s="5"/>
      <c r="C202" s="205"/>
      <c r="D202" s="5"/>
      <c r="E202" s="5"/>
      <c r="F202" s="5"/>
      <c r="G202" s="5"/>
    </row>
    <row r="203" spans="2:7" ht="22.5" customHeight="1" x14ac:dyDescent="0.45">
      <c r="B203" s="5"/>
      <c r="C203" s="205"/>
      <c r="D203" s="5"/>
      <c r="E203" s="5"/>
      <c r="F203" s="5"/>
      <c r="G203" s="5"/>
    </row>
    <row r="204" spans="2:7" ht="22.5" customHeight="1" x14ac:dyDescent="0.45">
      <c r="B204" s="5"/>
      <c r="C204" s="205"/>
      <c r="D204" s="5"/>
      <c r="E204" s="5"/>
      <c r="F204" s="5"/>
      <c r="G204" s="5"/>
    </row>
    <row r="205" spans="2:7" ht="22.5" customHeight="1" x14ac:dyDescent="0.45">
      <c r="B205" s="5"/>
      <c r="C205" s="205"/>
      <c r="D205" s="5"/>
      <c r="E205" s="5"/>
      <c r="F205" s="5"/>
      <c r="G205" s="5"/>
    </row>
    <row r="206" spans="2:7" ht="22.5" customHeight="1" x14ac:dyDescent="0.45">
      <c r="B206" s="5"/>
      <c r="C206" s="205"/>
      <c r="D206" s="5"/>
      <c r="E206" s="5"/>
      <c r="F206" s="5"/>
      <c r="G206" s="5"/>
    </row>
    <row r="207" spans="2:7" ht="22.5" customHeight="1" x14ac:dyDescent="0.45">
      <c r="B207" s="5"/>
      <c r="C207" s="205"/>
      <c r="D207" s="5"/>
      <c r="E207" s="5"/>
      <c r="F207" s="5"/>
      <c r="G207" s="5"/>
    </row>
    <row r="208" spans="2:7" ht="22.5" customHeight="1" x14ac:dyDescent="0.45">
      <c r="B208" s="5"/>
      <c r="C208" s="205"/>
      <c r="D208" s="5"/>
      <c r="E208" s="5"/>
      <c r="F208" s="5"/>
      <c r="G208" s="5"/>
    </row>
    <row r="209" spans="2:7" ht="22.5" customHeight="1" x14ac:dyDescent="0.45">
      <c r="B209" s="5"/>
      <c r="C209" s="205"/>
      <c r="D209" s="5"/>
      <c r="E209" s="5"/>
      <c r="F209" s="5"/>
      <c r="G209" s="5"/>
    </row>
    <row r="210" spans="2:7" ht="22.5" customHeight="1" x14ac:dyDescent="0.45">
      <c r="B210" s="5"/>
      <c r="C210" s="205"/>
      <c r="D210" s="5"/>
      <c r="E210" s="5"/>
      <c r="F210" s="5"/>
      <c r="G210" s="5"/>
    </row>
    <row r="211" spans="2:7" ht="22.5" customHeight="1" x14ac:dyDescent="0.45">
      <c r="B211" s="5"/>
      <c r="C211" s="205"/>
      <c r="D211" s="5"/>
      <c r="E211" s="5"/>
      <c r="F211" s="5"/>
      <c r="G211" s="5"/>
    </row>
    <row r="212" spans="2:7" ht="22.5" customHeight="1" x14ac:dyDescent="0.45">
      <c r="B212" s="5"/>
      <c r="C212" s="205"/>
      <c r="D212" s="5"/>
      <c r="E212" s="5"/>
      <c r="F212" s="5"/>
      <c r="G212" s="5"/>
    </row>
    <row r="213" spans="2:7" ht="22.5" customHeight="1" x14ac:dyDescent="0.45">
      <c r="B213" s="5"/>
      <c r="C213" s="205"/>
      <c r="D213" s="5"/>
      <c r="E213" s="5"/>
      <c r="F213" s="5"/>
      <c r="G213" s="5"/>
    </row>
    <row r="214" spans="2:7" ht="22.5" customHeight="1" x14ac:dyDescent="0.45">
      <c r="B214" s="5"/>
      <c r="C214" s="205"/>
      <c r="D214" s="5"/>
      <c r="E214" s="5"/>
      <c r="F214" s="5"/>
      <c r="G214" s="5"/>
    </row>
    <row r="215" spans="2:7" ht="22.5" customHeight="1" x14ac:dyDescent="0.45">
      <c r="B215" s="5"/>
      <c r="C215" s="205"/>
      <c r="D215" s="5"/>
      <c r="E215" s="5"/>
      <c r="F215" s="5"/>
      <c r="G215" s="5"/>
    </row>
    <row r="216" spans="2:7" ht="22.5" customHeight="1" x14ac:dyDescent="0.45">
      <c r="B216" s="5"/>
      <c r="C216" s="205"/>
      <c r="D216" s="5"/>
      <c r="E216" s="5"/>
      <c r="F216" s="5"/>
      <c r="G216" s="5"/>
    </row>
    <row r="217" spans="2:7" ht="22.5" customHeight="1" x14ac:dyDescent="0.45">
      <c r="B217" s="5"/>
      <c r="C217" s="205"/>
      <c r="D217" s="5"/>
      <c r="E217" s="5"/>
      <c r="F217" s="5"/>
      <c r="G217" s="5"/>
    </row>
    <row r="218" spans="2:7" ht="22.5" customHeight="1" x14ac:dyDescent="0.45">
      <c r="B218" s="5"/>
      <c r="C218" s="205"/>
      <c r="D218" s="5"/>
      <c r="E218" s="5"/>
      <c r="F218" s="5"/>
      <c r="G218" s="5"/>
    </row>
    <row r="219" spans="2:7" ht="22.5" customHeight="1" x14ac:dyDescent="0.45">
      <c r="B219" s="5"/>
      <c r="C219" s="205"/>
      <c r="D219" s="5"/>
      <c r="E219" s="5"/>
      <c r="F219" s="5"/>
      <c r="G219" s="5"/>
    </row>
    <row r="220" spans="2:7" ht="22.5" customHeight="1" x14ac:dyDescent="0.45">
      <c r="B220" s="5"/>
      <c r="C220" s="205"/>
      <c r="D220" s="5"/>
      <c r="E220" s="5"/>
      <c r="F220" s="5"/>
      <c r="G220" s="5"/>
    </row>
    <row r="221" spans="2:7" ht="22.5" customHeight="1" x14ac:dyDescent="0.45">
      <c r="B221" s="5"/>
      <c r="C221" s="205"/>
      <c r="D221" s="5"/>
      <c r="E221" s="5"/>
      <c r="F221" s="5"/>
      <c r="G221" s="5"/>
    </row>
    <row r="222" spans="2:7" ht="22.5" customHeight="1" x14ac:dyDescent="0.45">
      <c r="B222" s="5"/>
      <c r="C222" s="205"/>
      <c r="D222" s="5"/>
      <c r="E222" s="5"/>
      <c r="F222" s="5"/>
      <c r="G222" s="5"/>
    </row>
    <row r="223" spans="2:7" ht="22.5" customHeight="1" x14ac:dyDescent="0.45">
      <c r="B223" s="5"/>
      <c r="C223" s="205"/>
      <c r="D223" s="5"/>
      <c r="E223" s="5"/>
      <c r="F223" s="5"/>
      <c r="G223" s="5"/>
    </row>
    <row r="224" spans="2:7" ht="22.5" customHeight="1" x14ac:dyDescent="0.45">
      <c r="B224" s="5"/>
      <c r="C224" s="205"/>
      <c r="D224" s="5"/>
      <c r="E224" s="5"/>
      <c r="F224" s="5"/>
      <c r="G224" s="5"/>
    </row>
    <row r="225" spans="2:7" ht="22.5" customHeight="1" x14ac:dyDescent="0.45">
      <c r="B225" s="5"/>
      <c r="C225" s="205"/>
      <c r="D225" s="5"/>
      <c r="E225" s="5"/>
      <c r="F225" s="5"/>
      <c r="G225" s="5"/>
    </row>
    <row r="226" spans="2:7" ht="22.5" customHeight="1" x14ac:dyDescent="0.45">
      <c r="B226" s="5"/>
      <c r="C226" s="205"/>
      <c r="D226" s="5"/>
      <c r="E226" s="5"/>
      <c r="F226" s="5"/>
      <c r="G226" s="5"/>
    </row>
    <row r="227" spans="2:7" ht="22.5" customHeight="1" x14ac:dyDescent="0.45">
      <c r="B227" s="5"/>
      <c r="C227" s="205"/>
      <c r="D227" s="5"/>
      <c r="E227" s="5"/>
      <c r="F227" s="5"/>
      <c r="G227" s="5"/>
    </row>
    <row r="228" spans="2:7" ht="22.5" customHeight="1" x14ac:dyDescent="0.45">
      <c r="B228" s="5"/>
      <c r="C228" s="205"/>
      <c r="D228" s="5"/>
      <c r="E228" s="5"/>
      <c r="F228" s="5"/>
      <c r="G228" s="5"/>
    </row>
    <row r="229" spans="2:7" ht="22.5" customHeight="1" x14ac:dyDescent="0.45">
      <c r="B229" s="5"/>
      <c r="C229" s="205"/>
      <c r="D229" s="5"/>
      <c r="E229" s="5"/>
      <c r="F229" s="5"/>
      <c r="G229" s="5"/>
    </row>
    <row r="230" spans="2:7" ht="22.5" customHeight="1" x14ac:dyDescent="0.45">
      <c r="B230" s="5"/>
      <c r="C230" s="205"/>
      <c r="D230" s="5"/>
      <c r="E230" s="5"/>
      <c r="F230" s="5"/>
      <c r="G230" s="5"/>
    </row>
    <row r="231" spans="2:7" ht="22.5" customHeight="1" x14ac:dyDescent="0.45">
      <c r="B231" s="5"/>
      <c r="C231" s="205"/>
      <c r="D231" s="5"/>
      <c r="E231" s="5"/>
      <c r="F231" s="5"/>
      <c r="G231" s="5"/>
    </row>
    <row r="232" spans="2:7" ht="22.5" customHeight="1" x14ac:dyDescent="0.45">
      <c r="B232" s="5"/>
      <c r="C232" s="205"/>
      <c r="D232" s="5"/>
      <c r="E232" s="5"/>
      <c r="F232" s="5"/>
      <c r="G232" s="5"/>
    </row>
    <row r="233" spans="2:7" ht="22.5" customHeight="1" x14ac:dyDescent="0.45">
      <c r="B233" s="5"/>
      <c r="C233" s="205"/>
      <c r="D233" s="5"/>
      <c r="E233" s="5"/>
      <c r="F233" s="5"/>
      <c r="G233" s="5"/>
    </row>
    <row r="234" spans="2:7" ht="22.5" customHeight="1" x14ac:dyDescent="0.45">
      <c r="B234" s="5"/>
      <c r="C234" s="205"/>
      <c r="D234" s="5"/>
      <c r="E234" s="5"/>
      <c r="F234" s="5"/>
      <c r="G234" s="5"/>
    </row>
    <row r="235" spans="2:7" ht="22.5" customHeight="1" x14ac:dyDescent="0.45">
      <c r="B235" s="5"/>
      <c r="C235" s="205"/>
      <c r="D235" s="5"/>
      <c r="E235" s="5"/>
      <c r="F235" s="5"/>
      <c r="G235" s="5"/>
    </row>
    <row r="236" spans="2:7" ht="22.5" customHeight="1" x14ac:dyDescent="0.45">
      <c r="B236" s="5"/>
      <c r="C236" s="205"/>
      <c r="D236" s="5"/>
      <c r="E236" s="5"/>
      <c r="F236" s="5"/>
      <c r="G236" s="5"/>
    </row>
    <row r="237" spans="2:7" ht="22.5" customHeight="1" x14ac:dyDescent="0.45">
      <c r="B237" s="5"/>
      <c r="C237" s="205"/>
      <c r="D237" s="5"/>
      <c r="E237" s="5"/>
      <c r="F237" s="5"/>
      <c r="G237" s="5"/>
    </row>
    <row r="238" spans="2:7" ht="22.5" customHeight="1" x14ac:dyDescent="0.45">
      <c r="B238" s="5"/>
      <c r="C238" s="205"/>
      <c r="D238" s="5"/>
      <c r="E238" s="5"/>
      <c r="F238" s="5"/>
      <c r="G238" s="5"/>
    </row>
    <row r="239" spans="2:7" ht="22.5" customHeight="1" x14ac:dyDescent="0.45">
      <c r="B239" s="5"/>
      <c r="C239" s="205"/>
      <c r="D239" s="5"/>
      <c r="E239" s="5"/>
      <c r="F239" s="5"/>
      <c r="G239" s="5"/>
    </row>
    <row r="240" spans="2:7" ht="22.5" customHeight="1" x14ac:dyDescent="0.45">
      <c r="B240" s="5"/>
      <c r="C240" s="205"/>
      <c r="D240" s="5"/>
      <c r="E240" s="5"/>
      <c r="F240" s="5"/>
      <c r="G240" s="5"/>
    </row>
    <row r="241" spans="2:7" ht="22.5" customHeight="1" x14ac:dyDescent="0.45">
      <c r="B241" s="5"/>
      <c r="C241" s="205"/>
      <c r="D241" s="5"/>
      <c r="E241" s="5"/>
      <c r="F241" s="5"/>
      <c r="G241" s="5"/>
    </row>
    <row r="242" spans="2:7" ht="22.5" customHeight="1" x14ac:dyDescent="0.45">
      <c r="B242" s="5"/>
      <c r="C242" s="205"/>
      <c r="D242" s="5"/>
      <c r="E242" s="5"/>
      <c r="F242" s="5"/>
      <c r="G242" s="5"/>
    </row>
    <row r="243" spans="2:7" ht="22.5" customHeight="1" x14ac:dyDescent="0.45">
      <c r="B243" s="5"/>
      <c r="C243" s="205"/>
      <c r="D243" s="5"/>
      <c r="E243" s="5"/>
      <c r="F243" s="5"/>
      <c r="G243" s="5"/>
    </row>
    <row r="244" spans="2:7" ht="22.5" customHeight="1" x14ac:dyDescent="0.45">
      <c r="B244" s="5"/>
      <c r="C244" s="205"/>
      <c r="D244" s="5"/>
      <c r="E244" s="5"/>
      <c r="F244" s="5"/>
      <c r="G244" s="5"/>
    </row>
    <row r="245" spans="2:7" ht="22.5" customHeight="1" x14ac:dyDescent="0.45">
      <c r="B245" s="5"/>
      <c r="C245" s="205"/>
      <c r="D245" s="5"/>
      <c r="E245" s="5"/>
      <c r="F245" s="5"/>
      <c r="G245" s="5"/>
    </row>
    <row r="246" spans="2:7" ht="22.5" customHeight="1" x14ac:dyDescent="0.45">
      <c r="B246" s="5"/>
      <c r="C246" s="205"/>
      <c r="D246" s="5"/>
      <c r="E246" s="5"/>
      <c r="F246" s="5"/>
      <c r="G246" s="5"/>
    </row>
    <row r="247" spans="2:7" ht="22.5" customHeight="1" x14ac:dyDescent="0.45">
      <c r="B247" s="5"/>
      <c r="C247" s="205"/>
      <c r="D247" s="5"/>
      <c r="E247" s="5"/>
      <c r="F247" s="5"/>
      <c r="G247" s="5"/>
    </row>
    <row r="248" spans="2:7" ht="22.5" customHeight="1" x14ac:dyDescent="0.45">
      <c r="B248" s="5"/>
      <c r="C248" s="205"/>
      <c r="D248" s="5"/>
      <c r="E248" s="5"/>
      <c r="F248" s="5"/>
      <c r="G248" s="5"/>
    </row>
    <row r="249" spans="2:7" ht="22.5" customHeight="1" x14ac:dyDescent="0.45">
      <c r="B249" s="5"/>
      <c r="C249" s="205"/>
      <c r="D249" s="5"/>
      <c r="E249" s="5"/>
      <c r="F249" s="5"/>
      <c r="G249" s="5"/>
    </row>
    <row r="250" spans="2:7" ht="22.5" customHeight="1" x14ac:dyDescent="0.45">
      <c r="B250" s="5"/>
      <c r="C250" s="205"/>
      <c r="D250" s="5"/>
      <c r="E250" s="5"/>
      <c r="F250" s="5"/>
      <c r="G250" s="5"/>
    </row>
    <row r="251" spans="2:7" ht="22.5" customHeight="1" x14ac:dyDescent="0.45">
      <c r="B251" s="5"/>
      <c r="C251" s="205"/>
      <c r="D251" s="5"/>
      <c r="E251" s="5"/>
      <c r="F251" s="5"/>
      <c r="G251" s="5"/>
    </row>
    <row r="252" spans="2:7" ht="22.5" customHeight="1" x14ac:dyDescent="0.45">
      <c r="B252" s="5"/>
      <c r="C252" s="205"/>
      <c r="D252" s="5"/>
      <c r="E252" s="5"/>
      <c r="F252" s="5"/>
      <c r="G252" s="5"/>
    </row>
    <row r="253" spans="2:7" ht="22.5" customHeight="1" x14ac:dyDescent="0.45">
      <c r="B253" s="5"/>
      <c r="C253" s="205"/>
      <c r="D253" s="5"/>
      <c r="E253" s="5"/>
      <c r="F253" s="5"/>
      <c r="G253" s="5"/>
    </row>
    <row r="254" spans="2:7" ht="22.5" customHeight="1" x14ac:dyDescent="0.45">
      <c r="B254" s="5"/>
      <c r="C254" s="205"/>
      <c r="D254" s="5"/>
      <c r="E254" s="5"/>
      <c r="F254" s="5"/>
      <c r="G254" s="5"/>
    </row>
    <row r="255" spans="2:7" ht="22.5" customHeight="1" x14ac:dyDescent="0.45">
      <c r="B255" s="5"/>
      <c r="C255" s="205"/>
      <c r="D255" s="5"/>
      <c r="E255" s="5"/>
      <c r="F255" s="5"/>
      <c r="G255" s="5"/>
    </row>
    <row r="256" spans="2:7" ht="22.5" customHeight="1" x14ac:dyDescent="0.45">
      <c r="B256" s="5"/>
      <c r="C256" s="205"/>
      <c r="D256" s="5"/>
      <c r="E256" s="5"/>
      <c r="F256" s="5"/>
      <c r="G256" s="5"/>
    </row>
    <row r="257" spans="2:7" ht="22.5" customHeight="1" x14ac:dyDescent="0.45">
      <c r="B257" s="5"/>
      <c r="C257" s="205"/>
      <c r="D257" s="5"/>
      <c r="E257" s="5"/>
      <c r="F257" s="5"/>
      <c r="G257" s="5"/>
    </row>
    <row r="258" spans="2:7" ht="22.5" customHeight="1" x14ac:dyDescent="0.45">
      <c r="B258" s="5"/>
      <c r="C258" s="205"/>
      <c r="D258" s="5"/>
      <c r="E258" s="5"/>
      <c r="F258" s="5"/>
      <c r="G258" s="5"/>
    </row>
    <row r="259" spans="2:7" ht="22.5" customHeight="1" x14ac:dyDescent="0.45">
      <c r="B259" s="5"/>
      <c r="C259" s="205"/>
      <c r="D259" s="5"/>
      <c r="E259" s="5"/>
      <c r="F259" s="5"/>
      <c r="G259" s="5"/>
    </row>
    <row r="260" spans="2:7" ht="22.5" customHeight="1" x14ac:dyDescent="0.45">
      <c r="B260" s="5"/>
      <c r="C260" s="205"/>
      <c r="D260" s="5"/>
      <c r="E260" s="5"/>
      <c r="F260" s="5"/>
      <c r="G260" s="5"/>
    </row>
    <row r="261" spans="2:7" ht="22.5" customHeight="1" x14ac:dyDescent="0.45">
      <c r="B261" s="5"/>
      <c r="C261" s="205"/>
      <c r="D261" s="5"/>
      <c r="E261" s="5"/>
      <c r="F261" s="5"/>
      <c r="G261" s="5"/>
    </row>
    <row r="262" spans="2:7" ht="22.5" customHeight="1" x14ac:dyDescent="0.45">
      <c r="B262" s="5"/>
      <c r="C262" s="205"/>
      <c r="D262" s="5"/>
      <c r="E262" s="5"/>
      <c r="F262" s="5"/>
      <c r="G262" s="5"/>
    </row>
    <row r="263" spans="2:7" ht="22.5" customHeight="1" x14ac:dyDescent="0.45">
      <c r="B263" s="5"/>
      <c r="C263" s="205"/>
      <c r="D263" s="5"/>
      <c r="E263" s="5"/>
      <c r="F263" s="5"/>
      <c r="G263" s="5"/>
    </row>
    <row r="264" spans="2:7" ht="22.5" customHeight="1" x14ac:dyDescent="0.45">
      <c r="B264" s="5"/>
      <c r="C264" s="205"/>
      <c r="D264" s="5"/>
      <c r="E264" s="5"/>
      <c r="F264" s="5"/>
      <c r="G264" s="5"/>
    </row>
    <row r="265" spans="2:7" ht="22.5" customHeight="1" x14ac:dyDescent="0.45">
      <c r="B265" s="5"/>
      <c r="C265" s="205"/>
      <c r="D265" s="5"/>
      <c r="E265" s="5"/>
      <c r="F265" s="5"/>
      <c r="G265" s="5"/>
    </row>
    <row r="266" spans="2:7" ht="22.5" customHeight="1" x14ac:dyDescent="0.45">
      <c r="B266" s="5"/>
      <c r="C266" s="205"/>
      <c r="D266" s="5"/>
      <c r="E266" s="5"/>
      <c r="F266" s="5"/>
      <c r="G266" s="5"/>
    </row>
    <row r="267" spans="2:7" ht="22.5" customHeight="1" x14ac:dyDescent="0.45">
      <c r="B267" s="5"/>
      <c r="C267" s="205"/>
      <c r="D267" s="5"/>
      <c r="E267" s="5"/>
      <c r="F267" s="5"/>
      <c r="G267" s="5"/>
    </row>
    <row r="268" spans="2:7" ht="22.5" customHeight="1" x14ac:dyDescent="0.45">
      <c r="B268" s="5"/>
      <c r="C268" s="205"/>
      <c r="D268" s="5"/>
      <c r="E268" s="5"/>
      <c r="F268" s="5"/>
      <c r="G268" s="5"/>
    </row>
    <row r="269" spans="2:7" ht="22.5" customHeight="1" x14ac:dyDescent="0.45">
      <c r="B269" s="5"/>
      <c r="C269" s="205"/>
      <c r="D269" s="5"/>
      <c r="E269" s="5"/>
      <c r="F269" s="5"/>
      <c r="G269" s="5"/>
    </row>
    <row r="270" spans="2:7" ht="22.5" customHeight="1" x14ac:dyDescent="0.45">
      <c r="B270" s="5"/>
      <c r="C270" s="205"/>
      <c r="D270" s="5"/>
      <c r="E270" s="5"/>
      <c r="F270" s="5"/>
      <c r="G270" s="5"/>
    </row>
    <row r="271" spans="2:7" ht="22.5" customHeight="1" x14ac:dyDescent="0.45">
      <c r="B271" s="5"/>
      <c r="C271" s="205"/>
      <c r="D271" s="5"/>
      <c r="E271" s="5"/>
      <c r="F271" s="5"/>
      <c r="G271" s="5"/>
    </row>
    <row r="272" spans="2:7" ht="22.5" customHeight="1" x14ac:dyDescent="0.45">
      <c r="B272" s="5"/>
      <c r="C272" s="205"/>
      <c r="D272" s="5"/>
      <c r="E272" s="5"/>
      <c r="F272" s="5"/>
      <c r="G272" s="5"/>
    </row>
    <row r="273" spans="2:7" ht="22.5" customHeight="1" x14ac:dyDescent="0.45">
      <c r="B273" s="5"/>
      <c r="C273" s="205"/>
      <c r="D273" s="5"/>
      <c r="E273" s="5"/>
      <c r="F273" s="5"/>
      <c r="G273" s="5"/>
    </row>
    <row r="274" spans="2:7" ht="22.5" customHeight="1" x14ac:dyDescent="0.45">
      <c r="B274" s="5"/>
      <c r="C274" s="205"/>
      <c r="D274" s="5"/>
      <c r="E274" s="5"/>
      <c r="F274" s="5"/>
      <c r="G274" s="5"/>
    </row>
    <row r="275" spans="2:7" ht="22.5" customHeight="1" x14ac:dyDescent="0.45">
      <c r="B275" s="5"/>
      <c r="C275" s="205"/>
      <c r="D275" s="5"/>
      <c r="E275" s="5"/>
      <c r="F275" s="5"/>
      <c r="G275" s="5"/>
    </row>
    <row r="276" spans="2:7" ht="22.5" customHeight="1" x14ac:dyDescent="0.45">
      <c r="B276" s="5"/>
      <c r="C276" s="205"/>
      <c r="D276" s="5"/>
      <c r="E276" s="5"/>
      <c r="F276" s="5"/>
      <c r="G276" s="5"/>
    </row>
    <row r="277" spans="2:7" ht="22.5" customHeight="1" x14ac:dyDescent="0.45">
      <c r="B277" s="5"/>
      <c r="C277" s="205"/>
      <c r="D277" s="5"/>
      <c r="E277" s="5"/>
      <c r="F277" s="5"/>
      <c r="G277" s="5"/>
    </row>
    <row r="278" spans="2:7" ht="22.5" customHeight="1" x14ac:dyDescent="0.45">
      <c r="B278" s="5"/>
      <c r="C278" s="205"/>
      <c r="D278" s="5"/>
      <c r="E278" s="5"/>
      <c r="F278" s="5"/>
      <c r="G278" s="5"/>
    </row>
    <row r="279" spans="2:7" ht="22.5" customHeight="1" x14ac:dyDescent="0.45">
      <c r="B279" s="5"/>
      <c r="C279" s="205"/>
      <c r="D279" s="5"/>
      <c r="E279" s="5"/>
      <c r="F279" s="5"/>
      <c r="G279" s="5"/>
    </row>
    <row r="280" spans="2:7" ht="22.5" customHeight="1" x14ac:dyDescent="0.45">
      <c r="B280" s="5"/>
      <c r="C280" s="205"/>
      <c r="D280" s="5"/>
      <c r="E280" s="5"/>
      <c r="F280" s="5"/>
      <c r="G280" s="5"/>
    </row>
    <row r="281" spans="2:7" ht="22.5" customHeight="1" x14ac:dyDescent="0.45">
      <c r="B281" s="5"/>
      <c r="C281" s="205"/>
      <c r="D281" s="5"/>
      <c r="E281" s="5"/>
      <c r="F281" s="5"/>
      <c r="G281" s="5"/>
    </row>
    <row r="282" spans="2:7" ht="22.5" customHeight="1" x14ac:dyDescent="0.45">
      <c r="B282" s="5"/>
      <c r="C282" s="205"/>
      <c r="D282" s="5"/>
      <c r="E282" s="5"/>
      <c r="F282" s="5"/>
      <c r="G282" s="5"/>
    </row>
    <row r="283" spans="2:7" ht="22.5" customHeight="1" x14ac:dyDescent="0.45">
      <c r="B283" s="5"/>
      <c r="C283" s="205"/>
      <c r="D283" s="5"/>
      <c r="E283" s="5"/>
      <c r="F283" s="5"/>
      <c r="G283" s="5"/>
    </row>
    <row r="284" spans="2:7" ht="22.5" customHeight="1" x14ac:dyDescent="0.45">
      <c r="B284" s="5"/>
      <c r="C284" s="205"/>
      <c r="D284" s="5"/>
      <c r="E284" s="5"/>
      <c r="F284" s="5"/>
      <c r="G284" s="5"/>
    </row>
    <row r="285" spans="2:7" ht="22.5" customHeight="1" x14ac:dyDescent="0.45">
      <c r="B285" s="5"/>
      <c r="C285" s="205"/>
      <c r="D285" s="5"/>
      <c r="E285" s="5"/>
      <c r="F285" s="5"/>
      <c r="G285" s="5"/>
    </row>
    <row r="286" spans="2:7" ht="22.5" customHeight="1" x14ac:dyDescent="0.45">
      <c r="B286" s="5"/>
      <c r="C286" s="205"/>
      <c r="D286" s="5"/>
      <c r="E286" s="5"/>
      <c r="F286" s="5"/>
      <c r="G286" s="5"/>
    </row>
    <row r="287" spans="2:7" ht="22.5" customHeight="1" x14ac:dyDescent="0.45">
      <c r="B287" s="5"/>
      <c r="C287" s="205"/>
      <c r="D287" s="5"/>
      <c r="E287" s="5"/>
      <c r="F287" s="5"/>
      <c r="G287" s="5"/>
    </row>
    <row r="288" spans="2:7" ht="22.5" customHeight="1" x14ac:dyDescent="0.45">
      <c r="B288" s="5"/>
      <c r="C288" s="205"/>
      <c r="D288" s="5"/>
      <c r="E288" s="5"/>
      <c r="F288" s="5"/>
      <c r="G288" s="5"/>
    </row>
    <row r="289" spans="2:7" ht="22.5" customHeight="1" x14ac:dyDescent="0.45">
      <c r="B289" s="5"/>
      <c r="C289" s="205"/>
      <c r="D289" s="5"/>
      <c r="E289" s="5"/>
      <c r="F289" s="5"/>
      <c r="G289" s="5"/>
    </row>
    <row r="290" spans="2:7" ht="22.5" customHeight="1" x14ac:dyDescent="0.45">
      <c r="B290" s="5"/>
      <c r="C290" s="205"/>
      <c r="D290" s="5"/>
      <c r="E290" s="5"/>
      <c r="F290" s="5"/>
      <c r="G290" s="5"/>
    </row>
    <row r="291" spans="2:7" ht="22.5" customHeight="1" x14ac:dyDescent="0.45">
      <c r="B291" s="5"/>
      <c r="C291" s="205"/>
      <c r="D291" s="5"/>
      <c r="E291" s="5"/>
      <c r="F291" s="5"/>
      <c r="G291" s="5"/>
    </row>
    <row r="292" spans="2:7" ht="22.5" customHeight="1" x14ac:dyDescent="0.45">
      <c r="B292" s="5"/>
      <c r="C292" s="205"/>
      <c r="D292" s="5"/>
      <c r="E292" s="5"/>
      <c r="F292" s="5"/>
      <c r="G292" s="5"/>
    </row>
    <row r="293" spans="2:7" ht="22.5" customHeight="1" x14ac:dyDescent="0.45">
      <c r="B293" s="5"/>
      <c r="C293" s="205"/>
      <c r="D293" s="5"/>
      <c r="E293" s="5"/>
      <c r="F293" s="5"/>
      <c r="G293" s="5"/>
    </row>
    <row r="294" spans="2:7" ht="22.5" customHeight="1" x14ac:dyDescent="0.45">
      <c r="B294" s="5"/>
      <c r="C294" s="205"/>
      <c r="D294" s="5"/>
      <c r="E294" s="5"/>
      <c r="F294" s="5"/>
      <c r="G294" s="5"/>
    </row>
    <row r="295" spans="2:7" ht="22.5" customHeight="1" x14ac:dyDescent="0.45">
      <c r="B295" s="5"/>
      <c r="C295" s="205"/>
      <c r="D295" s="5"/>
      <c r="E295" s="5"/>
      <c r="F295" s="5"/>
      <c r="G295" s="5"/>
    </row>
    <row r="296" spans="2:7" ht="22.5" customHeight="1" x14ac:dyDescent="0.45">
      <c r="B296" s="5"/>
      <c r="C296" s="205"/>
      <c r="D296" s="5"/>
      <c r="E296" s="5"/>
      <c r="F296" s="5"/>
      <c r="G296" s="5"/>
    </row>
    <row r="297" spans="2:7" ht="22.5" customHeight="1" x14ac:dyDescent="0.45">
      <c r="B297" s="5"/>
      <c r="C297" s="205"/>
      <c r="D297" s="5"/>
      <c r="E297" s="5"/>
      <c r="F297" s="5"/>
      <c r="G297" s="5"/>
    </row>
    <row r="298" spans="2:7" ht="22.5" customHeight="1" x14ac:dyDescent="0.45">
      <c r="B298" s="5"/>
      <c r="C298" s="205"/>
      <c r="D298" s="5"/>
      <c r="E298" s="5"/>
      <c r="F298" s="5"/>
      <c r="G298" s="5"/>
    </row>
    <row r="299" spans="2:7" ht="22.5" customHeight="1" x14ac:dyDescent="0.45">
      <c r="B299" s="5"/>
      <c r="C299" s="205"/>
      <c r="D299" s="5"/>
      <c r="E299" s="5"/>
      <c r="F299" s="5"/>
      <c r="G299" s="5"/>
    </row>
    <row r="300" spans="2:7" ht="22.5" customHeight="1" x14ac:dyDescent="0.45">
      <c r="B300" s="5"/>
      <c r="C300" s="205"/>
      <c r="D300" s="5"/>
      <c r="E300" s="5"/>
      <c r="F300" s="5"/>
      <c r="G300" s="5"/>
    </row>
    <row r="301" spans="2:7" ht="22.5" customHeight="1" x14ac:dyDescent="0.45">
      <c r="B301" s="5"/>
      <c r="C301" s="205"/>
      <c r="D301" s="5"/>
      <c r="E301" s="5"/>
      <c r="F301" s="5"/>
      <c r="G301" s="5"/>
    </row>
    <row r="302" spans="2:7" ht="22.5" customHeight="1" x14ac:dyDescent="0.45">
      <c r="B302" s="5"/>
      <c r="C302" s="205"/>
      <c r="D302" s="5"/>
      <c r="E302" s="5"/>
      <c r="F302" s="5"/>
      <c r="G302" s="5"/>
    </row>
    <row r="303" spans="2:7" ht="22.5" customHeight="1" x14ac:dyDescent="0.45">
      <c r="B303" s="5"/>
      <c r="C303" s="205"/>
      <c r="D303" s="5"/>
      <c r="E303" s="5"/>
      <c r="F303" s="5"/>
      <c r="G303" s="5"/>
    </row>
    <row r="304" spans="2:7" ht="22.5" customHeight="1" x14ac:dyDescent="0.45">
      <c r="B304" s="5"/>
      <c r="C304" s="205"/>
      <c r="D304" s="5"/>
      <c r="E304" s="5"/>
      <c r="F304" s="5"/>
      <c r="G304" s="5"/>
    </row>
    <row r="305" spans="2:7" ht="22.5" customHeight="1" x14ac:dyDescent="0.45">
      <c r="B305" s="5"/>
      <c r="C305" s="205"/>
      <c r="D305" s="5"/>
      <c r="E305" s="5"/>
      <c r="F305" s="5"/>
      <c r="G305" s="5"/>
    </row>
    <row r="306" spans="2:7" ht="22.5" customHeight="1" x14ac:dyDescent="0.45">
      <c r="B306" s="5"/>
      <c r="C306" s="205"/>
      <c r="D306" s="5"/>
      <c r="E306" s="5"/>
      <c r="F306" s="5"/>
      <c r="G306" s="5"/>
    </row>
    <row r="307" spans="2:7" ht="22.5" customHeight="1" x14ac:dyDescent="0.45">
      <c r="B307" s="5"/>
      <c r="C307" s="205"/>
      <c r="D307" s="5"/>
      <c r="E307" s="5"/>
      <c r="F307" s="5"/>
      <c r="G307" s="5"/>
    </row>
    <row r="308" spans="2:7" ht="22.5" customHeight="1" x14ac:dyDescent="0.45">
      <c r="B308" s="5"/>
      <c r="C308" s="205"/>
      <c r="D308" s="5"/>
      <c r="E308" s="5"/>
      <c r="F308" s="5"/>
      <c r="G308" s="5"/>
    </row>
    <row r="309" spans="2:7" ht="22.5" customHeight="1" x14ac:dyDescent="0.45">
      <c r="B309" s="5"/>
      <c r="C309" s="205"/>
      <c r="D309" s="5"/>
      <c r="E309" s="5"/>
      <c r="F309" s="5"/>
      <c r="G309" s="5"/>
    </row>
    <row r="310" spans="2:7" ht="22.5" customHeight="1" x14ac:dyDescent="0.45">
      <c r="B310" s="5"/>
      <c r="C310" s="205"/>
      <c r="D310" s="5"/>
      <c r="E310" s="5"/>
      <c r="F310" s="5"/>
      <c r="G310" s="5"/>
    </row>
    <row r="311" spans="2:7" ht="22.5" customHeight="1" x14ac:dyDescent="0.45">
      <c r="B311" s="5"/>
      <c r="C311" s="205"/>
      <c r="D311" s="5"/>
      <c r="E311" s="5"/>
      <c r="F311" s="5"/>
      <c r="G311" s="5"/>
    </row>
    <row r="312" spans="2:7" ht="22.5" customHeight="1" x14ac:dyDescent="0.45">
      <c r="B312" s="5"/>
      <c r="C312" s="205"/>
      <c r="D312" s="5"/>
      <c r="E312" s="5"/>
      <c r="F312" s="5"/>
      <c r="G312" s="5"/>
    </row>
    <row r="313" spans="2:7" ht="22.5" customHeight="1" x14ac:dyDescent="0.45">
      <c r="B313" s="5"/>
      <c r="C313" s="205"/>
      <c r="D313" s="5"/>
      <c r="E313" s="5"/>
      <c r="F313" s="5"/>
      <c r="G313" s="5"/>
    </row>
    <row r="314" spans="2:7" ht="22.5" customHeight="1" x14ac:dyDescent="0.45">
      <c r="B314" s="5"/>
      <c r="C314" s="205"/>
      <c r="D314" s="5"/>
      <c r="E314" s="5"/>
      <c r="F314" s="5"/>
      <c r="G314" s="5"/>
    </row>
    <row r="315" spans="2:7" ht="22.5" customHeight="1" x14ac:dyDescent="0.45">
      <c r="B315" s="5"/>
      <c r="C315" s="205"/>
      <c r="D315" s="5"/>
      <c r="E315" s="5"/>
      <c r="F315" s="5"/>
      <c r="G315" s="5"/>
    </row>
    <row r="316" spans="2:7" ht="22.5" customHeight="1" x14ac:dyDescent="0.45">
      <c r="B316" s="5"/>
      <c r="C316" s="205"/>
      <c r="D316" s="5"/>
      <c r="E316" s="5"/>
      <c r="F316" s="5"/>
      <c r="G316" s="5"/>
    </row>
    <row r="317" spans="2:7" ht="22.5" customHeight="1" x14ac:dyDescent="0.45">
      <c r="B317" s="5"/>
      <c r="C317" s="205"/>
      <c r="D317" s="5"/>
      <c r="E317" s="5"/>
      <c r="F317" s="5"/>
      <c r="G317" s="5"/>
    </row>
    <row r="318" spans="2:7" ht="22.5" customHeight="1" x14ac:dyDescent="0.45">
      <c r="B318" s="5"/>
      <c r="C318" s="205"/>
      <c r="D318" s="5"/>
      <c r="E318" s="5"/>
      <c r="F318" s="5"/>
      <c r="G318" s="5"/>
    </row>
    <row r="319" spans="2:7" ht="22.5" customHeight="1" x14ac:dyDescent="0.45">
      <c r="B319" s="5"/>
      <c r="C319" s="205"/>
      <c r="D319" s="5"/>
      <c r="E319" s="5"/>
      <c r="F319" s="5"/>
      <c r="G319" s="5"/>
    </row>
    <row r="320" spans="2:7" ht="22.5" customHeight="1" x14ac:dyDescent="0.45">
      <c r="B320" s="5"/>
      <c r="C320" s="205"/>
      <c r="D320" s="5"/>
      <c r="E320" s="5"/>
      <c r="F320" s="5"/>
      <c r="G320" s="5"/>
    </row>
    <row r="321" spans="2:7" ht="22.5" customHeight="1" x14ac:dyDescent="0.45">
      <c r="B321" s="5"/>
      <c r="C321" s="205"/>
      <c r="D321" s="5"/>
      <c r="E321" s="5"/>
      <c r="F321" s="5"/>
      <c r="G321" s="5"/>
    </row>
    <row r="322" spans="2:7" ht="22.5" customHeight="1" x14ac:dyDescent="0.45">
      <c r="B322" s="5"/>
      <c r="C322" s="205"/>
      <c r="D322" s="5"/>
      <c r="E322" s="5"/>
      <c r="F322" s="5"/>
      <c r="G322" s="5"/>
    </row>
    <row r="323" spans="2:7" ht="22.5" customHeight="1" x14ac:dyDescent="0.45">
      <c r="B323" s="5"/>
      <c r="C323" s="205"/>
      <c r="D323" s="5"/>
      <c r="E323" s="5"/>
      <c r="F323" s="5"/>
      <c r="G323" s="5"/>
    </row>
    <row r="324" spans="2:7" ht="22.5" customHeight="1" x14ac:dyDescent="0.45">
      <c r="B324" s="5"/>
      <c r="C324" s="205"/>
      <c r="D324" s="5"/>
      <c r="E324" s="5"/>
      <c r="F324" s="5"/>
      <c r="G324" s="5"/>
    </row>
    <row r="325" spans="2:7" ht="22.5" customHeight="1" x14ac:dyDescent="0.45">
      <c r="B325" s="5"/>
      <c r="C325" s="205"/>
      <c r="D325" s="5"/>
      <c r="E325" s="5"/>
      <c r="F325" s="5"/>
      <c r="G325" s="5"/>
    </row>
    <row r="326" spans="2:7" ht="22.5" customHeight="1" x14ac:dyDescent="0.45">
      <c r="B326" s="5"/>
      <c r="C326" s="205"/>
      <c r="D326" s="5"/>
      <c r="E326" s="5"/>
      <c r="F326" s="5"/>
      <c r="G326" s="5"/>
    </row>
    <row r="327" spans="2:7" ht="22.5" customHeight="1" x14ac:dyDescent="0.45">
      <c r="B327" s="5"/>
      <c r="C327" s="205"/>
      <c r="D327" s="5"/>
      <c r="E327" s="5"/>
      <c r="F327" s="5"/>
      <c r="G327" s="5"/>
    </row>
    <row r="328" spans="2:7" ht="22.5" customHeight="1" x14ac:dyDescent="0.45">
      <c r="B328" s="5"/>
      <c r="C328" s="205"/>
      <c r="D328" s="5"/>
      <c r="E328" s="5"/>
      <c r="F328" s="5"/>
      <c r="G328" s="5"/>
    </row>
    <row r="329" spans="2:7" ht="22.5" customHeight="1" x14ac:dyDescent="0.45">
      <c r="B329" s="5"/>
      <c r="C329" s="205"/>
      <c r="D329" s="5"/>
      <c r="E329" s="5"/>
      <c r="F329" s="5"/>
      <c r="G329" s="5"/>
    </row>
    <row r="330" spans="2:7" ht="22.5" customHeight="1" x14ac:dyDescent="0.45">
      <c r="B330" s="5"/>
      <c r="C330" s="205"/>
      <c r="D330" s="5"/>
      <c r="E330" s="5"/>
      <c r="F330" s="5"/>
      <c r="G330" s="5"/>
    </row>
    <row r="331" spans="2:7" ht="22.5" customHeight="1" x14ac:dyDescent="0.45">
      <c r="B331" s="5"/>
      <c r="C331" s="205"/>
      <c r="D331" s="5"/>
      <c r="E331" s="5"/>
      <c r="F331" s="5"/>
      <c r="G331" s="5"/>
    </row>
    <row r="332" spans="2:7" ht="22.5" customHeight="1" x14ac:dyDescent="0.45">
      <c r="B332" s="5"/>
      <c r="C332" s="205"/>
      <c r="D332" s="5"/>
      <c r="E332" s="5"/>
      <c r="F332" s="5"/>
      <c r="G332" s="5"/>
    </row>
    <row r="333" spans="2:7" ht="22.5" customHeight="1" x14ac:dyDescent="0.45">
      <c r="B333" s="5"/>
      <c r="C333" s="205"/>
      <c r="D333" s="5"/>
      <c r="E333" s="5"/>
      <c r="F333" s="5"/>
      <c r="G333" s="5"/>
    </row>
    <row r="334" spans="2:7" ht="22.5" customHeight="1" x14ac:dyDescent="0.45">
      <c r="B334" s="5"/>
      <c r="C334" s="205"/>
      <c r="D334" s="5"/>
      <c r="E334" s="5"/>
      <c r="F334" s="5"/>
      <c r="G334" s="5"/>
    </row>
    <row r="335" spans="2:7" ht="22.5" customHeight="1" x14ac:dyDescent="0.45">
      <c r="B335" s="5"/>
      <c r="C335" s="205"/>
      <c r="D335" s="5"/>
      <c r="E335" s="5"/>
      <c r="F335" s="5"/>
      <c r="G335" s="5"/>
    </row>
    <row r="336" spans="2:7" ht="22.5" customHeight="1" x14ac:dyDescent="0.45">
      <c r="B336" s="5"/>
      <c r="C336" s="205"/>
      <c r="D336" s="5"/>
      <c r="E336" s="5"/>
      <c r="F336" s="5"/>
      <c r="G336" s="5"/>
    </row>
    <row r="337" spans="2:7" ht="22.5" customHeight="1" x14ac:dyDescent="0.45">
      <c r="B337" s="5"/>
      <c r="C337" s="205"/>
      <c r="D337" s="5"/>
      <c r="E337" s="5"/>
      <c r="F337" s="5"/>
      <c r="G337" s="5"/>
    </row>
    <row r="338" spans="2:7" ht="22.5" customHeight="1" x14ac:dyDescent="0.45">
      <c r="B338" s="5"/>
      <c r="C338" s="205"/>
      <c r="D338" s="5"/>
      <c r="E338" s="5"/>
      <c r="F338" s="5"/>
      <c r="G338" s="5"/>
    </row>
    <row r="339" spans="2:7" ht="22.5" customHeight="1" x14ac:dyDescent="0.45">
      <c r="B339" s="5"/>
      <c r="C339" s="205"/>
      <c r="D339" s="5"/>
      <c r="E339" s="5"/>
      <c r="F339" s="5"/>
      <c r="G339" s="5"/>
    </row>
    <row r="340" spans="2:7" ht="22.5" customHeight="1" x14ac:dyDescent="0.45">
      <c r="B340" s="5"/>
      <c r="C340" s="205"/>
      <c r="D340" s="5"/>
      <c r="E340" s="5"/>
      <c r="F340" s="5"/>
      <c r="G340" s="5"/>
    </row>
    <row r="341" spans="2:7" ht="22.5" customHeight="1" x14ac:dyDescent="0.45">
      <c r="B341" s="5"/>
      <c r="C341" s="205"/>
      <c r="D341" s="5"/>
      <c r="E341" s="5"/>
      <c r="F341" s="5"/>
      <c r="G341" s="5"/>
    </row>
    <row r="342" spans="2:7" ht="22.5" customHeight="1" x14ac:dyDescent="0.45">
      <c r="B342" s="5"/>
      <c r="C342" s="205"/>
      <c r="D342" s="5"/>
      <c r="E342" s="5"/>
      <c r="F342" s="5"/>
      <c r="G342" s="5"/>
    </row>
    <row r="343" spans="2:7" ht="22.5" customHeight="1" x14ac:dyDescent="0.45">
      <c r="B343" s="5"/>
      <c r="C343" s="205"/>
      <c r="D343" s="5"/>
      <c r="E343" s="5"/>
      <c r="F343" s="5"/>
      <c r="G343" s="5"/>
    </row>
    <row r="344" spans="2:7" ht="22.5" customHeight="1" x14ac:dyDescent="0.45">
      <c r="B344" s="5"/>
      <c r="C344" s="205"/>
      <c r="D344" s="5"/>
      <c r="E344" s="5"/>
      <c r="F344" s="5"/>
      <c r="G344" s="5"/>
    </row>
    <row r="345" spans="2:7" ht="22.5" customHeight="1" x14ac:dyDescent="0.45">
      <c r="B345" s="5"/>
      <c r="C345" s="205"/>
      <c r="D345" s="5"/>
      <c r="E345" s="5"/>
      <c r="F345" s="5"/>
      <c r="G345" s="5"/>
    </row>
    <row r="346" spans="2:7" ht="22.5" customHeight="1" x14ac:dyDescent="0.45">
      <c r="B346" s="5"/>
      <c r="C346" s="205"/>
      <c r="D346" s="5"/>
      <c r="E346" s="5"/>
      <c r="F346" s="5"/>
      <c r="G346" s="5"/>
    </row>
    <row r="347" spans="2:7" ht="22.5" customHeight="1" x14ac:dyDescent="0.45">
      <c r="B347" s="5"/>
      <c r="C347" s="205"/>
      <c r="D347" s="5"/>
      <c r="E347" s="5"/>
      <c r="F347" s="5"/>
      <c r="G347" s="5"/>
    </row>
    <row r="348" spans="2:7" ht="22.5" customHeight="1" x14ac:dyDescent="0.45">
      <c r="B348" s="5"/>
      <c r="C348" s="205"/>
      <c r="D348" s="5"/>
      <c r="E348" s="5"/>
      <c r="F348" s="5"/>
      <c r="G348" s="5"/>
    </row>
    <row r="349" spans="2:7" ht="22.5" customHeight="1" x14ac:dyDescent="0.45">
      <c r="B349" s="5"/>
      <c r="C349" s="205"/>
      <c r="D349" s="5"/>
      <c r="E349" s="5"/>
      <c r="F349" s="5"/>
      <c r="G349" s="5"/>
    </row>
    <row r="350" spans="2:7" ht="22.5" customHeight="1" x14ac:dyDescent="0.45">
      <c r="B350" s="5"/>
      <c r="C350" s="205"/>
      <c r="D350" s="5"/>
      <c r="E350" s="5"/>
      <c r="F350" s="5"/>
      <c r="G350" s="5"/>
    </row>
    <row r="351" spans="2:7" ht="22.5" customHeight="1" x14ac:dyDescent="0.45">
      <c r="B351" s="5"/>
      <c r="C351" s="205"/>
      <c r="D351" s="5"/>
      <c r="E351" s="5"/>
      <c r="F351" s="5"/>
      <c r="G351" s="5"/>
    </row>
    <row r="352" spans="2:7" ht="22.5" customHeight="1" x14ac:dyDescent="0.45">
      <c r="B352" s="5"/>
      <c r="C352" s="205"/>
      <c r="D352" s="5"/>
      <c r="E352" s="5"/>
      <c r="F352" s="5"/>
      <c r="G352" s="5"/>
    </row>
    <row r="353" spans="2:7" ht="22.5" customHeight="1" x14ac:dyDescent="0.45">
      <c r="B353" s="5"/>
      <c r="C353" s="205"/>
      <c r="D353" s="5"/>
      <c r="E353" s="5"/>
      <c r="F353" s="5"/>
      <c r="G353" s="5"/>
    </row>
    <row r="354" spans="2:7" ht="22.5" customHeight="1" x14ac:dyDescent="0.45">
      <c r="B354" s="5"/>
      <c r="C354" s="205"/>
      <c r="D354" s="5"/>
      <c r="E354" s="5"/>
      <c r="F354" s="5"/>
      <c r="G354" s="5"/>
    </row>
    <row r="355" spans="2:7" ht="22.5" customHeight="1" x14ac:dyDescent="0.45">
      <c r="B355" s="5"/>
      <c r="C355" s="205"/>
      <c r="D355" s="5"/>
      <c r="E355" s="5"/>
      <c r="F355" s="5"/>
      <c r="G355" s="5"/>
    </row>
    <row r="356" spans="2:7" ht="22.5" customHeight="1" x14ac:dyDescent="0.45">
      <c r="B356" s="5"/>
      <c r="C356" s="205"/>
      <c r="D356" s="5"/>
      <c r="E356" s="5"/>
      <c r="F356" s="5"/>
      <c r="G356" s="5"/>
    </row>
    <row r="357" spans="2:7" ht="22.5" customHeight="1" x14ac:dyDescent="0.45">
      <c r="B357" s="5"/>
      <c r="C357" s="205"/>
      <c r="D357" s="5"/>
      <c r="E357" s="5"/>
      <c r="F357" s="5"/>
      <c r="G357" s="5"/>
    </row>
    <row r="358" spans="2:7" ht="22.5" customHeight="1" x14ac:dyDescent="0.45">
      <c r="B358" s="5"/>
      <c r="C358" s="205"/>
      <c r="D358" s="5"/>
      <c r="E358" s="5"/>
      <c r="F358" s="5"/>
      <c r="G358" s="5"/>
    </row>
    <row r="359" spans="2:7" ht="22.5" customHeight="1" x14ac:dyDescent="0.45">
      <c r="B359" s="5"/>
      <c r="C359" s="205"/>
      <c r="D359" s="5"/>
      <c r="E359" s="5"/>
      <c r="F359" s="5"/>
      <c r="G359" s="5"/>
    </row>
    <row r="360" spans="2:7" ht="22.5" customHeight="1" x14ac:dyDescent="0.45">
      <c r="B360" s="5"/>
      <c r="C360" s="205"/>
      <c r="D360" s="5"/>
      <c r="E360" s="5"/>
      <c r="F360" s="5"/>
      <c r="G360" s="5"/>
    </row>
    <row r="361" spans="2:7" ht="22.5" customHeight="1" x14ac:dyDescent="0.45">
      <c r="B361" s="5"/>
      <c r="C361" s="205"/>
      <c r="D361" s="5"/>
      <c r="E361" s="5"/>
      <c r="F361" s="5"/>
      <c r="G361" s="5"/>
    </row>
    <row r="362" spans="2:7" ht="22.5" customHeight="1" x14ac:dyDescent="0.45">
      <c r="B362" s="5"/>
      <c r="C362" s="205"/>
      <c r="D362" s="5"/>
      <c r="E362" s="5"/>
      <c r="F362" s="5"/>
      <c r="G362" s="5"/>
    </row>
    <row r="363" spans="2:7" ht="22.5" customHeight="1" x14ac:dyDescent="0.45">
      <c r="B363" s="5"/>
      <c r="C363" s="205"/>
      <c r="D363" s="5"/>
      <c r="E363" s="5"/>
      <c r="F363" s="5"/>
      <c r="G363" s="5"/>
    </row>
    <row r="364" spans="2:7" ht="22.5" customHeight="1" x14ac:dyDescent="0.45">
      <c r="B364" s="5"/>
      <c r="C364" s="205"/>
      <c r="D364" s="5"/>
      <c r="E364" s="5"/>
      <c r="F364" s="5"/>
      <c r="G364" s="5"/>
    </row>
    <row r="365" spans="2:7" ht="22.5" customHeight="1" x14ac:dyDescent="0.45">
      <c r="B365" s="5"/>
      <c r="C365" s="205"/>
      <c r="D365" s="5"/>
      <c r="E365" s="5"/>
      <c r="F365" s="5"/>
      <c r="G365" s="5"/>
    </row>
    <row r="366" spans="2:7" ht="22.5" customHeight="1" x14ac:dyDescent="0.45">
      <c r="B366" s="5"/>
      <c r="C366" s="205"/>
      <c r="D366" s="5"/>
      <c r="E366" s="5"/>
      <c r="F366" s="5"/>
      <c r="G366" s="5"/>
    </row>
    <row r="367" spans="2:7" ht="22.5" customHeight="1" x14ac:dyDescent="0.45">
      <c r="B367" s="5"/>
      <c r="C367" s="205"/>
      <c r="D367" s="5"/>
      <c r="E367" s="5"/>
      <c r="F367" s="5"/>
      <c r="G367" s="5"/>
    </row>
    <row r="368" spans="2:7" ht="22.5" customHeight="1" x14ac:dyDescent="0.45">
      <c r="B368" s="5"/>
      <c r="C368" s="205"/>
      <c r="D368" s="5"/>
      <c r="E368" s="5"/>
      <c r="F368" s="5"/>
      <c r="G368" s="5"/>
    </row>
    <row r="369" spans="2:7" ht="22.5" customHeight="1" x14ac:dyDescent="0.45">
      <c r="B369" s="5"/>
      <c r="C369" s="205"/>
      <c r="D369" s="5"/>
      <c r="E369" s="5"/>
      <c r="F369" s="5"/>
      <c r="G369" s="5"/>
    </row>
    <row r="370" spans="2:7" ht="22.5" customHeight="1" x14ac:dyDescent="0.45">
      <c r="B370" s="5"/>
      <c r="C370" s="205"/>
      <c r="D370" s="5"/>
      <c r="E370" s="5"/>
      <c r="F370" s="5"/>
      <c r="G370" s="5"/>
    </row>
    <row r="371" spans="2:7" ht="22.5" customHeight="1" x14ac:dyDescent="0.45">
      <c r="B371" s="5"/>
      <c r="C371" s="205"/>
      <c r="D371" s="5"/>
      <c r="E371" s="5"/>
      <c r="F371" s="5"/>
      <c r="G371" s="5"/>
    </row>
    <row r="372" spans="2:7" ht="22.5" customHeight="1" x14ac:dyDescent="0.45">
      <c r="B372" s="5"/>
      <c r="C372" s="205"/>
      <c r="D372" s="5"/>
      <c r="E372" s="5"/>
      <c r="F372" s="5"/>
      <c r="G372" s="5"/>
    </row>
    <row r="373" spans="2:7" ht="22.5" customHeight="1" x14ac:dyDescent="0.45">
      <c r="B373" s="5"/>
      <c r="C373" s="205"/>
      <c r="D373" s="5"/>
      <c r="E373" s="5"/>
      <c r="F373" s="5"/>
      <c r="G373" s="5"/>
    </row>
    <row r="374" spans="2:7" ht="22.5" customHeight="1" x14ac:dyDescent="0.45">
      <c r="B374" s="5"/>
      <c r="C374" s="205"/>
      <c r="D374" s="5"/>
      <c r="E374" s="5"/>
      <c r="F374" s="5"/>
      <c r="G374" s="5"/>
    </row>
    <row r="375" spans="2:7" ht="22.5" customHeight="1" x14ac:dyDescent="0.45">
      <c r="B375" s="5"/>
      <c r="C375" s="205"/>
      <c r="D375" s="5"/>
      <c r="E375" s="5"/>
      <c r="F375" s="5"/>
      <c r="G375" s="5"/>
    </row>
    <row r="376" spans="2:7" ht="22.5" customHeight="1" x14ac:dyDescent="0.45">
      <c r="B376" s="5"/>
      <c r="C376" s="205"/>
      <c r="D376" s="5"/>
      <c r="E376" s="5"/>
      <c r="F376" s="5"/>
      <c r="G376" s="5"/>
    </row>
    <row r="377" spans="2:7" ht="22.5" customHeight="1" x14ac:dyDescent="0.45">
      <c r="B377" s="5"/>
      <c r="C377" s="205"/>
      <c r="D377" s="5"/>
      <c r="E377" s="5"/>
      <c r="F377" s="5"/>
      <c r="G377" s="5"/>
    </row>
    <row r="378" spans="2:7" ht="22.5" customHeight="1" x14ac:dyDescent="0.45">
      <c r="B378" s="5"/>
      <c r="C378" s="205"/>
      <c r="D378" s="5"/>
      <c r="E378" s="5"/>
      <c r="F378" s="5"/>
      <c r="G378" s="5"/>
    </row>
    <row r="379" spans="2:7" ht="22.5" customHeight="1" x14ac:dyDescent="0.45">
      <c r="B379" s="5"/>
      <c r="C379" s="205"/>
      <c r="D379" s="5"/>
      <c r="E379" s="5"/>
      <c r="F379" s="5"/>
      <c r="G379" s="5"/>
    </row>
    <row r="380" spans="2:7" ht="22.5" customHeight="1" x14ac:dyDescent="0.45">
      <c r="B380" s="5"/>
      <c r="C380" s="205"/>
      <c r="D380" s="5"/>
      <c r="E380" s="5"/>
      <c r="F380" s="5"/>
      <c r="G380" s="5"/>
    </row>
    <row r="381" spans="2:7" ht="22.5" customHeight="1" x14ac:dyDescent="0.45">
      <c r="B381" s="5"/>
      <c r="C381" s="205"/>
      <c r="D381" s="5"/>
      <c r="E381" s="5"/>
      <c r="F381" s="5"/>
      <c r="G381" s="5"/>
    </row>
    <row r="382" spans="2:7" ht="22.5" customHeight="1" x14ac:dyDescent="0.45">
      <c r="B382" s="5"/>
      <c r="C382" s="205"/>
      <c r="D382" s="5"/>
      <c r="E382" s="5"/>
      <c r="F382" s="5"/>
      <c r="G382" s="5"/>
    </row>
    <row r="383" spans="2:7" ht="22.5" customHeight="1" x14ac:dyDescent="0.45">
      <c r="B383" s="5"/>
      <c r="C383" s="205"/>
      <c r="D383" s="5"/>
      <c r="E383" s="5"/>
      <c r="F383" s="5"/>
      <c r="G383" s="5"/>
    </row>
    <row r="384" spans="2:7" ht="22.5" customHeight="1" x14ac:dyDescent="0.45">
      <c r="B384" s="5"/>
      <c r="C384" s="205"/>
      <c r="D384" s="5"/>
      <c r="E384" s="5"/>
      <c r="F384" s="5"/>
      <c r="G384" s="5"/>
    </row>
    <row r="385" spans="2:7" ht="22.5" customHeight="1" x14ac:dyDescent="0.45">
      <c r="B385" s="5"/>
      <c r="C385" s="205"/>
      <c r="D385" s="5"/>
      <c r="E385" s="5"/>
      <c r="F385" s="5"/>
      <c r="G385" s="5"/>
    </row>
    <row r="386" spans="2:7" ht="22.5" customHeight="1" x14ac:dyDescent="0.45">
      <c r="B386" s="5"/>
      <c r="C386" s="205"/>
      <c r="D386" s="5"/>
      <c r="E386" s="5"/>
      <c r="F386" s="5"/>
      <c r="G386" s="5"/>
    </row>
    <row r="387" spans="2:7" ht="22.5" customHeight="1" x14ac:dyDescent="0.45">
      <c r="B387" s="5"/>
      <c r="C387" s="205"/>
      <c r="D387" s="5"/>
      <c r="E387" s="5"/>
      <c r="F387" s="5"/>
      <c r="G387" s="5"/>
    </row>
    <row r="388" spans="2:7" ht="22.5" customHeight="1" x14ac:dyDescent="0.45">
      <c r="B388" s="5"/>
      <c r="C388" s="205"/>
      <c r="D388" s="5"/>
      <c r="E388" s="5"/>
      <c r="F388" s="5"/>
      <c r="G388" s="5"/>
    </row>
    <row r="389" spans="2:7" ht="22.5" customHeight="1" x14ac:dyDescent="0.45">
      <c r="B389" s="5"/>
      <c r="C389" s="205"/>
      <c r="D389" s="5"/>
      <c r="E389" s="5"/>
      <c r="F389" s="5"/>
      <c r="G389" s="5"/>
    </row>
    <row r="390" spans="2:7" ht="22.5" customHeight="1" x14ac:dyDescent="0.45">
      <c r="B390" s="5"/>
      <c r="C390" s="205"/>
      <c r="D390" s="5"/>
      <c r="E390" s="5"/>
      <c r="F390" s="5"/>
      <c r="G390" s="5"/>
    </row>
    <row r="391" spans="2:7" ht="22.5" customHeight="1" x14ac:dyDescent="0.45">
      <c r="B391" s="5"/>
      <c r="C391" s="205"/>
      <c r="D391" s="5"/>
      <c r="E391" s="5"/>
      <c r="F391" s="5"/>
      <c r="G391" s="5"/>
    </row>
    <row r="392" spans="2:7" ht="22.5" customHeight="1" x14ac:dyDescent="0.45">
      <c r="B392" s="5"/>
      <c r="C392" s="205"/>
      <c r="D392" s="5"/>
      <c r="E392" s="5"/>
      <c r="F392" s="5"/>
      <c r="G392" s="5"/>
    </row>
    <row r="393" spans="2:7" ht="22.5" customHeight="1" x14ac:dyDescent="0.45">
      <c r="B393" s="5"/>
      <c r="C393" s="205"/>
      <c r="D393" s="5"/>
      <c r="E393" s="5"/>
      <c r="F393" s="5"/>
      <c r="G393" s="5"/>
    </row>
    <row r="394" spans="2:7" ht="22.5" customHeight="1" x14ac:dyDescent="0.45">
      <c r="B394" s="5"/>
      <c r="C394" s="205"/>
      <c r="D394" s="5"/>
      <c r="E394" s="5"/>
      <c r="F394" s="5"/>
      <c r="G394" s="5"/>
    </row>
    <row r="395" spans="2:7" ht="22.5" customHeight="1" x14ac:dyDescent="0.45">
      <c r="B395" s="5"/>
      <c r="C395" s="205"/>
      <c r="D395" s="5"/>
      <c r="E395" s="5"/>
      <c r="F395" s="5"/>
      <c r="G395" s="5"/>
    </row>
    <row r="396" spans="2:7" ht="22.5" customHeight="1" x14ac:dyDescent="0.45">
      <c r="B396" s="5"/>
      <c r="C396" s="205"/>
      <c r="D396" s="5"/>
      <c r="E396" s="5"/>
      <c r="F396" s="5"/>
      <c r="G396" s="5"/>
    </row>
    <row r="397" spans="2:7" ht="22.5" customHeight="1" x14ac:dyDescent="0.45">
      <c r="B397" s="5"/>
      <c r="C397" s="205"/>
      <c r="D397" s="5"/>
      <c r="E397" s="5"/>
      <c r="F397" s="5"/>
      <c r="G397" s="5"/>
    </row>
    <row r="398" spans="2:7" ht="22.5" customHeight="1" x14ac:dyDescent="0.45">
      <c r="B398" s="5"/>
      <c r="C398" s="205"/>
      <c r="D398" s="5"/>
      <c r="E398" s="5"/>
      <c r="F398" s="5"/>
      <c r="G398" s="5"/>
    </row>
    <row r="399" spans="2:7" ht="22.5" customHeight="1" x14ac:dyDescent="0.45">
      <c r="B399" s="5"/>
      <c r="C399" s="205"/>
      <c r="D399" s="5"/>
      <c r="E399" s="5"/>
      <c r="F399" s="5"/>
      <c r="G399" s="5"/>
    </row>
    <row r="400" spans="2:7" ht="22.5" customHeight="1" x14ac:dyDescent="0.45">
      <c r="B400" s="5"/>
      <c r="C400" s="205"/>
      <c r="D400" s="5"/>
      <c r="E400" s="5"/>
      <c r="F400" s="5"/>
      <c r="G400" s="5"/>
    </row>
    <row r="401" spans="2:7" ht="22.5" customHeight="1" x14ac:dyDescent="0.45">
      <c r="B401" s="5"/>
      <c r="C401" s="205"/>
      <c r="D401" s="5"/>
      <c r="E401" s="5"/>
      <c r="F401" s="5"/>
      <c r="G401" s="5"/>
    </row>
    <row r="402" spans="2:7" ht="22.5" customHeight="1" x14ac:dyDescent="0.45">
      <c r="B402" s="5"/>
      <c r="C402" s="205"/>
      <c r="D402" s="5"/>
      <c r="E402" s="5"/>
      <c r="F402" s="5"/>
      <c r="G402" s="5"/>
    </row>
    <row r="403" spans="2:7" ht="22.5" customHeight="1" x14ac:dyDescent="0.45">
      <c r="B403" s="5"/>
      <c r="C403" s="205"/>
      <c r="D403" s="5"/>
      <c r="E403" s="5"/>
      <c r="F403" s="5"/>
      <c r="G403" s="5"/>
    </row>
    <row r="404" spans="2:7" ht="22.5" customHeight="1" x14ac:dyDescent="0.45">
      <c r="B404" s="5"/>
      <c r="C404" s="205"/>
      <c r="D404" s="5"/>
      <c r="E404" s="5"/>
      <c r="F404" s="5"/>
      <c r="G404" s="5"/>
    </row>
    <row r="405" spans="2:7" ht="22.5" customHeight="1" x14ac:dyDescent="0.45">
      <c r="B405" s="5"/>
      <c r="C405" s="205"/>
      <c r="D405" s="5"/>
      <c r="E405" s="5"/>
      <c r="F405" s="5"/>
      <c r="G405" s="5"/>
    </row>
    <row r="406" spans="2:7" ht="22.5" customHeight="1" x14ac:dyDescent="0.45">
      <c r="B406" s="5"/>
      <c r="C406" s="205"/>
      <c r="D406" s="5"/>
      <c r="E406" s="5"/>
      <c r="F406" s="5"/>
      <c r="G406" s="5"/>
    </row>
    <row r="407" spans="2:7" ht="22.5" customHeight="1" x14ac:dyDescent="0.45">
      <c r="B407" s="5"/>
      <c r="C407" s="205"/>
      <c r="D407" s="5"/>
      <c r="E407" s="5"/>
      <c r="F407" s="5"/>
      <c r="G407" s="5"/>
    </row>
    <row r="408" spans="2:7" ht="22.5" customHeight="1" x14ac:dyDescent="0.45">
      <c r="B408" s="5"/>
      <c r="C408" s="205"/>
      <c r="D408" s="5"/>
      <c r="E408" s="5"/>
      <c r="F408" s="5"/>
      <c r="G408" s="5"/>
    </row>
    <row r="409" spans="2:7" ht="22.5" customHeight="1" x14ac:dyDescent="0.45">
      <c r="B409" s="5"/>
      <c r="C409" s="205"/>
      <c r="D409" s="5"/>
      <c r="E409" s="5"/>
      <c r="F409" s="5"/>
      <c r="G409" s="5"/>
    </row>
    <row r="410" spans="2:7" ht="22.5" customHeight="1" x14ac:dyDescent="0.45">
      <c r="B410" s="5"/>
      <c r="C410" s="205"/>
      <c r="D410" s="5"/>
      <c r="E410" s="5"/>
      <c r="F410" s="5"/>
      <c r="G410" s="5"/>
    </row>
    <row r="411" spans="2:7" ht="22.5" customHeight="1" x14ac:dyDescent="0.45">
      <c r="B411" s="5"/>
      <c r="C411" s="205"/>
      <c r="D411" s="5"/>
      <c r="E411" s="5"/>
      <c r="F411" s="5"/>
      <c r="G411" s="5"/>
    </row>
    <row r="412" spans="2:7" ht="22.5" customHeight="1" x14ac:dyDescent="0.45">
      <c r="B412" s="5"/>
      <c r="C412" s="205"/>
      <c r="D412" s="5"/>
      <c r="E412" s="5"/>
      <c r="F412" s="5"/>
      <c r="G412" s="5"/>
    </row>
    <row r="413" spans="2:7" ht="22.5" customHeight="1" x14ac:dyDescent="0.45">
      <c r="B413" s="5"/>
      <c r="C413" s="205"/>
      <c r="D413" s="5"/>
      <c r="E413" s="5"/>
      <c r="F413" s="5"/>
      <c r="G413" s="5"/>
    </row>
    <row r="414" spans="2:7" ht="22.5" customHeight="1" x14ac:dyDescent="0.45">
      <c r="B414" s="5"/>
      <c r="C414" s="205"/>
      <c r="D414" s="5"/>
      <c r="E414" s="5"/>
      <c r="F414" s="5"/>
      <c r="G414" s="5"/>
    </row>
    <row r="415" spans="2:7" ht="22.5" customHeight="1" x14ac:dyDescent="0.45">
      <c r="B415" s="5"/>
      <c r="C415" s="205"/>
      <c r="D415" s="5"/>
      <c r="E415" s="5"/>
      <c r="F415" s="5"/>
      <c r="G415" s="5"/>
    </row>
    <row r="416" spans="2:7" ht="22.5" customHeight="1" x14ac:dyDescent="0.45">
      <c r="B416" s="5"/>
      <c r="C416" s="205"/>
      <c r="D416" s="5"/>
      <c r="E416" s="5"/>
      <c r="F416" s="5"/>
      <c r="G416" s="5"/>
    </row>
    <row r="417" spans="2:7" ht="22.5" customHeight="1" x14ac:dyDescent="0.45">
      <c r="B417" s="5"/>
      <c r="C417" s="205"/>
      <c r="D417" s="5"/>
      <c r="E417" s="5"/>
      <c r="F417" s="5"/>
      <c r="G417" s="5"/>
    </row>
    <row r="418" spans="2:7" ht="22.5" customHeight="1" x14ac:dyDescent="0.45">
      <c r="B418" s="5"/>
      <c r="C418" s="205"/>
      <c r="D418" s="5"/>
      <c r="E418" s="5"/>
      <c r="F418" s="5"/>
      <c r="G418" s="5"/>
    </row>
    <row r="419" spans="2:7" ht="22.5" customHeight="1" x14ac:dyDescent="0.45">
      <c r="B419" s="5"/>
      <c r="C419" s="205"/>
      <c r="D419" s="5"/>
      <c r="E419" s="5"/>
      <c r="F419" s="5"/>
      <c r="G419" s="5"/>
    </row>
    <row r="420" spans="2:7" ht="22.5" customHeight="1" x14ac:dyDescent="0.45">
      <c r="B420" s="5"/>
      <c r="C420" s="205"/>
      <c r="D420" s="5"/>
      <c r="E420" s="5"/>
      <c r="F420" s="5"/>
      <c r="G420" s="5"/>
    </row>
    <row r="421" spans="2:7" ht="22.5" customHeight="1" x14ac:dyDescent="0.45">
      <c r="B421" s="5"/>
      <c r="C421" s="205"/>
      <c r="D421" s="5"/>
      <c r="E421" s="5"/>
      <c r="F421" s="5"/>
      <c r="G421" s="5"/>
    </row>
    <row r="422" spans="2:7" ht="22.5" customHeight="1" x14ac:dyDescent="0.45">
      <c r="B422" s="5"/>
      <c r="C422" s="205"/>
      <c r="D422" s="5"/>
      <c r="E422" s="5"/>
      <c r="F422" s="5"/>
      <c r="G422" s="5"/>
    </row>
    <row r="423" spans="2:7" ht="22.5" customHeight="1" x14ac:dyDescent="0.45">
      <c r="B423" s="5"/>
      <c r="C423" s="205"/>
      <c r="D423" s="5"/>
      <c r="E423" s="5"/>
      <c r="F423" s="5"/>
      <c r="G423" s="5"/>
    </row>
    <row r="424" spans="2:7" ht="22.5" customHeight="1" x14ac:dyDescent="0.45">
      <c r="B424" s="5"/>
      <c r="C424" s="205"/>
      <c r="D424" s="5"/>
      <c r="E424" s="5"/>
      <c r="F424" s="5"/>
      <c r="G424" s="5"/>
    </row>
    <row r="425" spans="2:7" ht="22.5" customHeight="1" x14ac:dyDescent="0.45">
      <c r="B425" s="5"/>
      <c r="C425" s="205"/>
      <c r="D425" s="5"/>
      <c r="E425" s="5"/>
      <c r="F425" s="5"/>
      <c r="G425" s="5"/>
    </row>
    <row r="426" spans="2:7" ht="22.5" customHeight="1" x14ac:dyDescent="0.45">
      <c r="B426" s="5"/>
      <c r="C426" s="205"/>
      <c r="D426" s="5"/>
      <c r="E426" s="5"/>
      <c r="F426" s="5"/>
      <c r="G426" s="5"/>
    </row>
    <row r="427" spans="2:7" ht="22.5" customHeight="1" x14ac:dyDescent="0.45">
      <c r="B427" s="5"/>
      <c r="C427" s="205"/>
      <c r="D427" s="5"/>
      <c r="E427" s="5"/>
      <c r="F427" s="5"/>
      <c r="G427" s="5"/>
    </row>
    <row r="428" spans="2:7" ht="22.5" customHeight="1" x14ac:dyDescent="0.45">
      <c r="B428" s="5"/>
      <c r="C428" s="205"/>
      <c r="D428" s="5"/>
      <c r="E428" s="5"/>
      <c r="F428" s="5"/>
      <c r="G428" s="5"/>
    </row>
    <row r="429" spans="2:7" ht="22.5" customHeight="1" x14ac:dyDescent="0.45">
      <c r="B429" s="5"/>
      <c r="C429" s="205"/>
      <c r="D429" s="5"/>
      <c r="E429" s="5"/>
      <c r="F429" s="5"/>
      <c r="G429" s="5"/>
    </row>
    <row r="430" spans="2:7" ht="22.5" customHeight="1" x14ac:dyDescent="0.45">
      <c r="B430" s="5"/>
      <c r="C430" s="205"/>
      <c r="D430" s="5"/>
      <c r="E430" s="5"/>
      <c r="F430" s="5"/>
      <c r="G430" s="5"/>
    </row>
    <row r="431" spans="2:7" ht="22.5" customHeight="1" x14ac:dyDescent="0.45">
      <c r="B431" s="5"/>
      <c r="C431" s="205"/>
      <c r="D431" s="5"/>
      <c r="E431" s="5"/>
      <c r="F431" s="5"/>
      <c r="G431" s="5"/>
    </row>
    <row r="432" spans="2:7" ht="22.5" customHeight="1" x14ac:dyDescent="0.45">
      <c r="B432" s="5"/>
      <c r="C432" s="205"/>
      <c r="D432" s="5"/>
      <c r="E432" s="5"/>
      <c r="F432" s="5"/>
      <c r="G432" s="5"/>
    </row>
    <row r="433" spans="2:7" ht="22.5" customHeight="1" x14ac:dyDescent="0.45">
      <c r="B433" s="5"/>
      <c r="C433" s="205"/>
      <c r="D433" s="5"/>
      <c r="E433" s="5"/>
      <c r="F433" s="5"/>
      <c r="G433" s="5"/>
    </row>
    <row r="434" spans="2:7" ht="22.5" customHeight="1" x14ac:dyDescent="0.45">
      <c r="B434" s="5"/>
      <c r="C434" s="205"/>
      <c r="D434" s="5"/>
      <c r="E434" s="5"/>
      <c r="F434" s="5"/>
      <c r="G434" s="5"/>
    </row>
    <row r="435" spans="2:7" ht="22.5" customHeight="1" x14ac:dyDescent="0.45">
      <c r="B435" s="5"/>
      <c r="C435" s="205"/>
      <c r="D435" s="5"/>
      <c r="E435" s="5"/>
      <c r="F435" s="5"/>
      <c r="G435" s="5"/>
    </row>
    <row r="436" spans="2:7" ht="22.5" customHeight="1" x14ac:dyDescent="0.45">
      <c r="B436" s="5"/>
      <c r="C436" s="205"/>
      <c r="D436" s="5"/>
      <c r="E436" s="5"/>
      <c r="F436" s="5"/>
      <c r="G436" s="5"/>
    </row>
    <row r="437" spans="2:7" ht="22.5" customHeight="1" x14ac:dyDescent="0.45">
      <c r="B437" s="5"/>
      <c r="C437" s="205"/>
      <c r="D437" s="5"/>
      <c r="E437" s="5"/>
      <c r="F437" s="5"/>
      <c r="G437" s="5"/>
    </row>
    <row r="438" spans="2:7" ht="22.5" customHeight="1" x14ac:dyDescent="0.45">
      <c r="B438" s="5"/>
      <c r="C438" s="205"/>
      <c r="D438" s="5"/>
      <c r="E438" s="5"/>
      <c r="F438" s="5"/>
      <c r="G438" s="5"/>
    </row>
    <row r="439" spans="2:7" ht="22.5" customHeight="1" x14ac:dyDescent="0.45">
      <c r="B439" s="5"/>
      <c r="C439" s="205"/>
      <c r="D439" s="5"/>
      <c r="E439" s="5"/>
      <c r="F439" s="5"/>
      <c r="G439" s="5"/>
    </row>
    <row r="440" spans="2:7" ht="22.5" customHeight="1" x14ac:dyDescent="0.45">
      <c r="B440" s="5"/>
      <c r="C440" s="205"/>
      <c r="D440" s="5"/>
      <c r="E440" s="5"/>
      <c r="F440" s="5"/>
      <c r="G440" s="5"/>
    </row>
    <row r="441" spans="2:7" ht="22.5" customHeight="1" x14ac:dyDescent="0.45">
      <c r="B441" s="5"/>
      <c r="C441" s="205"/>
      <c r="D441" s="5"/>
      <c r="E441" s="5"/>
      <c r="F441" s="5"/>
      <c r="G441" s="5"/>
    </row>
    <row r="442" spans="2:7" ht="22.5" customHeight="1" x14ac:dyDescent="0.45">
      <c r="B442" s="5"/>
      <c r="C442" s="205"/>
      <c r="D442" s="5"/>
      <c r="E442" s="5"/>
      <c r="F442" s="5"/>
      <c r="G442" s="5"/>
    </row>
    <row r="443" spans="2:7" ht="22.5" customHeight="1" x14ac:dyDescent="0.45">
      <c r="B443" s="5"/>
      <c r="C443" s="205"/>
      <c r="D443" s="5"/>
      <c r="E443" s="5"/>
      <c r="F443" s="5"/>
      <c r="G443" s="5"/>
    </row>
    <row r="444" spans="2:7" ht="22.5" customHeight="1" x14ac:dyDescent="0.45">
      <c r="B444" s="5"/>
      <c r="C444" s="205"/>
      <c r="D444" s="5"/>
      <c r="E444" s="5"/>
      <c r="F444" s="5"/>
      <c r="G444" s="5"/>
    </row>
    <row r="445" spans="2:7" ht="22.5" customHeight="1" x14ac:dyDescent="0.45">
      <c r="B445" s="5"/>
      <c r="C445" s="205"/>
      <c r="D445" s="5"/>
      <c r="E445" s="5"/>
      <c r="F445" s="5"/>
      <c r="G445" s="5"/>
    </row>
    <row r="446" spans="2:7" ht="22.5" customHeight="1" x14ac:dyDescent="0.45">
      <c r="B446" s="5"/>
      <c r="C446" s="205"/>
      <c r="D446" s="5"/>
      <c r="E446" s="5"/>
      <c r="F446" s="5"/>
      <c r="G446" s="5"/>
    </row>
    <row r="447" spans="2:7" ht="22.5" customHeight="1" x14ac:dyDescent="0.45">
      <c r="B447" s="5"/>
      <c r="C447" s="205"/>
      <c r="D447" s="5"/>
      <c r="E447" s="5"/>
      <c r="F447" s="5"/>
      <c r="G447" s="5"/>
    </row>
    <row r="448" spans="2:7" ht="22.5" customHeight="1" x14ac:dyDescent="0.45">
      <c r="B448" s="5"/>
      <c r="C448" s="205"/>
      <c r="D448" s="5"/>
      <c r="E448" s="5"/>
      <c r="F448" s="5"/>
      <c r="G448" s="5"/>
    </row>
    <row r="449" spans="2:7" ht="22.5" customHeight="1" x14ac:dyDescent="0.45">
      <c r="B449" s="5"/>
      <c r="C449" s="205"/>
      <c r="D449" s="5"/>
      <c r="E449" s="5"/>
      <c r="F449" s="5"/>
      <c r="G449" s="5"/>
    </row>
    <row r="450" spans="2:7" ht="22.5" customHeight="1" x14ac:dyDescent="0.45">
      <c r="B450" s="5"/>
      <c r="C450" s="205"/>
      <c r="D450" s="5"/>
      <c r="E450" s="5"/>
      <c r="F450" s="5"/>
      <c r="G450" s="5"/>
    </row>
    <row r="451" spans="2:7" ht="22.5" customHeight="1" x14ac:dyDescent="0.45">
      <c r="B451" s="5"/>
      <c r="C451" s="205"/>
      <c r="D451" s="5"/>
      <c r="E451" s="5"/>
      <c r="F451" s="5"/>
      <c r="G451" s="5"/>
    </row>
    <row r="452" spans="2:7" ht="22.5" customHeight="1" x14ac:dyDescent="0.45">
      <c r="B452" s="5"/>
      <c r="C452" s="205"/>
      <c r="D452" s="5"/>
      <c r="E452" s="5"/>
      <c r="F452" s="5"/>
      <c r="G452" s="5"/>
    </row>
    <row r="453" spans="2:7" ht="22.5" customHeight="1" x14ac:dyDescent="0.45">
      <c r="B453" s="5"/>
      <c r="C453" s="205"/>
      <c r="D453" s="5"/>
      <c r="E453" s="5"/>
      <c r="F453" s="5"/>
      <c r="G453" s="5"/>
    </row>
    <row r="454" spans="2:7" ht="22.5" customHeight="1" x14ac:dyDescent="0.45">
      <c r="B454" s="5"/>
      <c r="C454" s="205"/>
      <c r="D454" s="5"/>
      <c r="E454" s="5"/>
      <c r="F454" s="5"/>
      <c r="G454" s="5"/>
    </row>
    <row r="455" spans="2:7" ht="22.5" customHeight="1" x14ac:dyDescent="0.45">
      <c r="B455" s="5"/>
      <c r="C455" s="205"/>
      <c r="D455" s="5"/>
      <c r="E455" s="5"/>
      <c r="F455" s="5"/>
      <c r="G455" s="5"/>
    </row>
    <row r="456" spans="2:7" ht="22.5" customHeight="1" x14ac:dyDescent="0.45">
      <c r="B456" s="5"/>
      <c r="C456" s="205"/>
      <c r="D456" s="5"/>
      <c r="E456" s="5"/>
      <c r="F456" s="5"/>
      <c r="G456" s="5"/>
    </row>
    <row r="457" spans="2:7" ht="22.5" customHeight="1" x14ac:dyDescent="0.45">
      <c r="B457" s="5"/>
      <c r="C457" s="205"/>
      <c r="D457" s="5"/>
      <c r="E457" s="5"/>
      <c r="F457" s="5"/>
      <c r="G457" s="5"/>
    </row>
    <row r="458" spans="2:7" ht="22.5" customHeight="1" x14ac:dyDescent="0.45">
      <c r="B458" s="5"/>
      <c r="C458" s="205"/>
      <c r="D458" s="5"/>
      <c r="E458" s="5"/>
      <c r="F458" s="5"/>
      <c r="G458" s="5"/>
    </row>
    <row r="459" spans="2:7" ht="22.5" customHeight="1" x14ac:dyDescent="0.45">
      <c r="B459" s="5"/>
      <c r="C459" s="205"/>
      <c r="D459" s="5"/>
      <c r="E459" s="5"/>
      <c r="F459" s="5"/>
      <c r="G459" s="5"/>
    </row>
    <row r="460" spans="2:7" ht="22.5" customHeight="1" x14ac:dyDescent="0.45">
      <c r="B460" s="5"/>
      <c r="C460" s="205"/>
      <c r="D460" s="5"/>
      <c r="E460" s="5"/>
      <c r="F460" s="5"/>
      <c r="G460" s="5"/>
    </row>
    <row r="461" spans="2:7" ht="22.5" customHeight="1" x14ac:dyDescent="0.45">
      <c r="B461" s="5"/>
      <c r="C461" s="205"/>
      <c r="D461" s="5"/>
      <c r="E461" s="5"/>
      <c r="F461" s="5"/>
      <c r="G461" s="5"/>
    </row>
    <row r="462" spans="2:7" ht="22.5" customHeight="1" x14ac:dyDescent="0.45">
      <c r="B462" s="5"/>
      <c r="C462" s="205"/>
      <c r="D462" s="5"/>
      <c r="E462" s="5"/>
      <c r="F462" s="5"/>
      <c r="G462" s="5"/>
    </row>
    <row r="463" spans="2:7" ht="22.5" customHeight="1" x14ac:dyDescent="0.45">
      <c r="B463" s="5"/>
      <c r="C463" s="205"/>
      <c r="D463" s="5"/>
      <c r="E463" s="5"/>
      <c r="F463" s="5"/>
      <c r="G463" s="5"/>
    </row>
    <row r="464" spans="2:7" ht="22.5" customHeight="1" x14ac:dyDescent="0.45">
      <c r="B464" s="5"/>
      <c r="C464" s="205"/>
      <c r="D464" s="5"/>
      <c r="E464" s="5"/>
      <c r="F464" s="5"/>
      <c r="G464" s="5"/>
    </row>
    <row r="465" spans="2:7" ht="22.5" customHeight="1" x14ac:dyDescent="0.45">
      <c r="B465" s="5"/>
      <c r="C465" s="205"/>
      <c r="D465" s="5"/>
      <c r="E465" s="5"/>
      <c r="F465" s="5"/>
      <c r="G465" s="5"/>
    </row>
    <row r="466" spans="2:7" ht="22.5" customHeight="1" x14ac:dyDescent="0.45">
      <c r="B466" s="5"/>
      <c r="C466" s="205"/>
      <c r="D466" s="5"/>
      <c r="E466" s="5"/>
      <c r="F466" s="5"/>
      <c r="G466" s="5"/>
    </row>
    <row r="467" spans="2:7" ht="22.5" customHeight="1" x14ac:dyDescent="0.45">
      <c r="B467" s="5"/>
      <c r="C467" s="205"/>
      <c r="D467" s="5"/>
      <c r="E467" s="5"/>
      <c r="F467" s="5"/>
      <c r="G467" s="5"/>
    </row>
    <row r="468" spans="2:7" ht="22.5" customHeight="1" x14ac:dyDescent="0.45">
      <c r="B468" s="5"/>
      <c r="C468" s="205"/>
      <c r="D468" s="5"/>
      <c r="E468" s="5"/>
      <c r="F468" s="5"/>
      <c r="G468" s="5"/>
    </row>
    <row r="469" spans="2:7" ht="22.5" customHeight="1" x14ac:dyDescent="0.45">
      <c r="B469" s="5"/>
      <c r="C469" s="205"/>
      <c r="D469" s="5"/>
      <c r="E469" s="5"/>
      <c r="F469" s="5"/>
      <c r="G469" s="5"/>
    </row>
    <row r="470" spans="2:7" ht="22.5" customHeight="1" x14ac:dyDescent="0.45">
      <c r="B470" s="5"/>
      <c r="C470" s="205"/>
      <c r="D470" s="5"/>
      <c r="E470" s="5"/>
      <c r="F470" s="5"/>
      <c r="G470" s="5"/>
    </row>
    <row r="471" spans="2:7" ht="22.5" customHeight="1" x14ac:dyDescent="0.45">
      <c r="B471" s="5"/>
      <c r="C471" s="205"/>
      <c r="D471" s="5"/>
      <c r="E471" s="5"/>
      <c r="F471" s="5"/>
      <c r="G471" s="5"/>
    </row>
    <row r="472" spans="2:7" ht="22.5" customHeight="1" x14ac:dyDescent="0.45">
      <c r="B472" s="5"/>
      <c r="C472" s="205"/>
      <c r="D472" s="5"/>
      <c r="E472" s="5"/>
      <c r="F472" s="5"/>
      <c r="G472" s="5"/>
    </row>
    <row r="473" spans="2:7" ht="22.5" customHeight="1" x14ac:dyDescent="0.45">
      <c r="B473" s="5"/>
      <c r="C473" s="205"/>
      <c r="D473" s="5"/>
      <c r="E473" s="5"/>
      <c r="F473" s="5"/>
      <c r="G473" s="5"/>
    </row>
    <row r="474" spans="2:7" ht="22.5" customHeight="1" x14ac:dyDescent="0.45">
      <c r="B474" s="5"/>
      <c r="C474" s="205"/>
      <c r="D474" s="5"/>
      <c r="E474" s="5"/>
      <c r="F474" s="5"/>
      <c r="G474" s="5"/>
    </row>
    <row r="475" spans="2:7" ht="22.5" customHeight="1" x14ac:dyDescent="0.45">
      <c r="B475" s="5"/>
      <c r="C475" s="205"/>
      <c r="D475" s="5"/>
      <c r="E475" s="5"/>
      <c r="F475" s="5"/>
      <c r="G475" s="5"/>
    </row>
    <row r="476" spans="2:7" ht="22.5" customHeight="1" x14ac:dyDescent="0.45">
      <c r="B476" s="5"/>
      <c r="C476" s="205"/>
      <c r="D476" s="5"/>
      <c r="E476" s="5"/>
      <c r="F476" s="5"/>
      <c r="G476" s="5"/>
    </row>
    <row r="477" spans="2:7" ht="22.5" customHeight="1" x14ac:dyDescent="0.45">
      <c r="B477" s="5"/>
      <c r="C477" s="205"/>
      <c r="D477" s="5"/>
      <c r="E477" s="5"/>
      <c r="F477" s="5"/>
      <c r="G477" s="5"/>
    </row>
    <row r="478" spans="2:7" ht="22.5" customHeight="1" x14ac:dyDescent="0.45">
      <c r="B478" s="5"/>
      <c r="C478" s="205"/>
      <c r="D478" s="5"/>
      <c r="E478" s="5"/>
      <c r="F478" s="5"/>
      <c r="G478" s="5"/>
    </row>
    <row r="479" spans="2:7" ht="22.5" customHeight="1" x14ac:dyDescent="0.45">
      <c r="B479" s="5"/>
      <c r="C479" s="205"/>
      <c r="D479" s="5"/>
      <c r="E479" s="5"/>
      <c r="F479" s="5"/>
      <c r="G479" s="5"/>
    </row>
    <row r="480" spans="2:7" ht="22.5" customHeight="1" x14ac:dyDescent="0.45">
      <c r="B480" s="5"/>
      <c r="C480" s="205"/>
      <c r="D480" s="5"/>
      <c r="E480" s="5"/>
      <c r="F480" s="5"/>
      <c r="G480" s="5"/>
    </row>
    <row r="481" spans="2:7" ht="22.5" customHeight="1" x14ac:dyDescent="0.45">
      <c r="B481" s="5"/>
      <c r="C481" s="205"/>
      <c r="D481" s="5"/>
      <c r="E481" s="5"/>
      <c r="F481" s="5"/>
      <c r="G481" s="5"/>
    </row>
    <row r="482" spans="2:7" ht="22.5" customHeight="1" x14ac:dyDescent="0.45">
      <c r="B482" s="5"/>
      <c r="C482" s="205"/>
      <c r="D482" s="5"/>
      <c r="E482" s="5"/>
      <c r="F482" s="5"/>
      <c r="G482" s="5"/>
    </row>
    <row r="483" spans="2:7" ht="22.5" customHeight="1" x14ac:dyDescent="0.45">
      <c r="B483" s="5"/>
      <c r="C483" s="205"/>
      <c r="D483" s="5"/>
      <c r="E483" s="5"/>
      <c r="F483" s="5"/>
      <c r="G483" s="5"/>
    </row>
    <row r="484" spans="2:7" ht="22.5" customHeight="1" x14ac:dyDescent="0.45">
      <c r="B484" s="5"/>
      <c r="C484" s="205"/>
      <c r="D484" s="5"/>
      <c r="E484" s="5"/>
      <c r="F484" s="5"/>
      <c r="G484" s="5"/>
    </row>
    <row r="485" spans="2:7" ht="22.5" customHeight="1" x14ac:dyDescent="0.45">
      <c r="B485" s="5"/>
      <c r="C485" s="205"/>
      <c r="D485" s="5"/>
      <c r="E485" s="5"/>
      <c r="F485" s="5"/>
      <c r="G485" s="5"/>
    </row>
    <row r="486" spans="2:7" ht="22.5" customHeight="1" x14ac:dyDescent="0.45">
      <c r="B486" s="5"/>
      <c r="C486" s="205"/>
      <c r="D486" s="5"/>
      <c r="E486" s="5"/>
      <c r="F486" s="5"/>
      <c r="G486" s="5"/>
    </row>
    <row r="487" spans="2:7" ht="22.5" customHeight="1" x14ac:dyDescent="0.45">
      <c r="B487" s="5"/>
      <c r="C487" s="205"/>
      <c r="D487" s="5"/>
      <c r="E487" s="5"/>
      <c r="F487" s="5"/>
      <c r="G487" s="5"/>
    </row>
    <row r="488" spans="2:7" ht="22.5" customHeight="1" x14ac:dyDescent="0.45">
      <c r="B488" s="5"/>
      <c r="C488" s="205"/>
      <c r="D488" s="5"/>
      <c r="E488" s="5"/>
      <c r="F488" s="5"/>
      <c r="G488" s="5"/>
    </row>
    <row r="489" spans="2:7" ht="22.5" customHeight="1" x14ac:dyDescent="0.45">
      <c r="B489" s="5"/>
      <c r="C489" s="205"/>
      <c r="D489" s="5"/>
      <c r="E489" s="5"/>
      <c r="F489" s="5"/>
      <c r="G489" s="5"/>
    </row>
    <row r="490" spans="2:7" ht="22.5" customHeight="1" x14ac:dyDescent="0.45">
      <c r="B490" s="5"/>
      <c r="C490" s="205"/>
      <c r="D490" s="5"/>
      <c r="E490" s="5"/>
      <c r="F490" s="5"/>
      <c r="G490" s="5"/>
    </row>
    <row r="491" spans="2:7" ht="22.5" customHeight="1" x14ac:dyDescent="0.45">
      <c r="B491" s="5"/>
      <c r="C491" s="205"/>
      <c r="D491" s="5"/>
      <c r="E491" s="5"/>
      <c r="F491" s="5"/>
      <c r="G491" s="5"/>
    </row>
    <row r="492" spans="2:7" ht="22.5" customHeight="1" x14ac:dyDescent="0.45">
      <c r="B492" s="5"/>
      <c r="C492" s="205"/>
      <c r="D492" s="5"/>
      <c r="E492" s="5"/>
      <c r="F492" s="5"/>
      <c r="G492" s="5"/>
    </row>
    <row r="493" spans="2:7" ht="22.5" customHeight="1" x14ac:dyDescent="0.45">
      <c r="B493" s="5"/>
      <c r="C493" s="205"/>
      <c r="D493" s="5"/>
      <c r="E493" s="5"/>
      <c r="F493" s="5"/>
      <c r="G493" s="5"/>
    </row>
    <row r="494" spans="2:7" ht="22.5" customHeight="1" x14ac:dyDescent="0.45">
      <c r="B494" s="5"/>
      <c r="C494" s="205"/>
      <c r="D494" s="5"/>
      <c r="E494" s="5"/>
      <c r="F494" s="5"/>
      <c r="G494" s="5"/>
    </row>
    <row r="495" spans="2:7" ht="22.5" customHeight="1" x14ac:dyDescent="0.45">
      <c r="B495" s="5"/>
      <c r="C495" s="205"/>
      <c r="D495" s="5"/>
      <c r="E495" s="5"/>
      <c r="F495" s="5"/>
      <c r="G495" s="5"/>
    </row>
    <row r="496" spans="2:7" ht="22.5" customHeight="1" x14ac:dyDescent="0.45">
      <c r="B496" s="5"/>
      <c r="C496" s="205"/>
      <c r="D496" s="5"/>
      <c r="E496" s="5"/>
      <c r="F496" s="5"/>
      <c r="G496" s="5"/>
    </row>
    <row r="497" spans="2:7" ht="22.5" customHeight="1" x14ac:dyDescent="0.45">
      <c r="B497" s="5"/>
      <c r="C497" s="205"/>
      <c r="D497" s="5"/>
      <c r="E497" s="5"/>
      <c r="F497" s="5"/>
      <c r="G497" s="5"/>
    </row>
    <row r="498" spans="2:7" ht="22.5" customHeight="1" x14ac:dyDescent="0.45">
      <c r="B498" s="5"/>
      <c r="C498" s="205"/>
      <c r="D498" s="5"/>
      <c r="E498" s="5"/>
      <c r="F498" s="5"/>
      <c r="G498" s="5"/>
    </row>
    <row r="499" spans="2:7" ht="22.5" customHeight="1" x14ac:dyDescent="0.45">
      <c r="B499" s="5"/>
      <c r="C499" s="205"/>
      <c r="D499" s="5"/>
      <c r="E499" s="5"/>
      <c r="F499" s="5"/>
      <c r="G499" s="5"/>
    </row>
    <row r="500" spans="2:7" ht="22.5" customHeight="1" x14ac:dyDescent="0.45">
      <c r="B500" s="4" cm="1">
        <f t="array" ref="B500">SUM(IF(Table18[Continent]&lt;&gt;"",1/COUNTIF(Table18[Continent], Table18[Continent]), 0))</f>
        <v>2.9999999999999982</v>
      </c>
      <c r="C500" s="4" cm="1">
        <f t="array" ref="C500">SUM(IF(Table18[Country]&lt;&gt;"",1/COUNTIF(Table18[Country], Table18[Country]), 0))</f>
        <v>7.9999999999999964</v>
      </c>
      <c r="D500" s="4" cm="1">
        <f t="array" ref="D500">SUM(IF(Table18[Region]&lt;&gt;"",1/COUNTIF(Table18[Region], Table18[Region]), 0))</f>
        <v>25.999999999999993</v>
      </c>
      <c r="E500" s="4" cm="1">
        <f t="array" ref="E500">SUM(IF(Table18[City / Park]&lt;&gt;"",1/COUNTIF(Table18[City / Park], Table18[City / Park]), 0))</f>
        <v>46</v>
      </c>
      <c r="F500" s="4"/>
      <c r="G500" s="4"/>
    </row>
    <row r="501" spans="2:7" ht="22.5" customHeight="1" x14ac:dyDescent="0.45"/>
    <row r="502" spans="2:7" ht="22.5" customHeight="1" x14ac:dyDescent="0.45"/>
    <row r="503" spans="2:7" ht="22.5" customHeight="1" x14ac:dyDescent="0.45"/>
    <row r="504" spans="2:7" ht="22.5" customHeight="1" x14ac:dyDescent="0.45"/>
    <row r="505" spans="2:7" ht="22.5" customHeight="1" x14ac:dyDescent="0.45"/>
    <row r="506" spans="2:7" ht="22.5" customHeight="1" x14ac:dyDescent="0.45"/>
    <row r="507" spans="2:7" ht="22.5" customHeight="1" x14ac:dyDescent="0.45"/>
    <row r="508" spans="2:7" ht="22.5" customHeight="1" x14ac:dyDescent="0.45"/>
    <row r="509" spans="2:7" ht="22.5" customHeight="1" x14ac:dyDescent="0.45"/>
    <row r="510" spans="2:7" ht="22.5" customHeight="1" x14ac:dyDescent="0.45"/>
    <row r="511" spans="2:7" ht="22.5" customHeight="1" x14ac:dyDescent="0.45"/>
    <row r="512" spans="2:7" ht="22.5" customHeight="1" x14ac:dyDescent="0.45"/>
    <row r="513" ht="22.5" customHeight="1" x14ac:dyDescent="0.45"/>
    <row r="514" ht="22.5" customHeight="1" x14ac:dyDescent="0.45"/>
    <row r="515" ht="22.5" customHeight="1" x14ac:dyDescent="0.45"/>
    <row r="516" ht="22.5" customHeight="1" x14ac:dyDescent="0.45"/>
    <row r="517" ht="22.5" customHeight="1" x14ac:dyDescent="0.45"/>
    <row r="518" ht="22.5" customHeight="1" x14ac:dyDescent="0.45"/>
    <row r="519" ht="22.5" customHeight="1" x14ac:dyDescent="0.45"/>
    <row r="520" ht="22.5" customHeight="1" x14ac:dyDescent="0.45"/>
    <row r="521" ht="22.5" customHeight="1" x14ac:dyDescent="0.45"/>
    <row r="522" ht="22.5" customHeight="1" x14ac:dyDescent="0.45"/>
    <row r="523" ht="22.5" customHeight="1" x14ac:dyDescent="0.45"/>
    <row r="524" ht="22.5" customHeight="1" x14ac:dyDescent="0.45"/>
    <row r="525" ht="22.5" customHeight="1" x14ac:dyDescent="0.45"/>
    <row r="526" ht="22.5" customHeight="1" x14ac:dyDescent="0.45"/>
    <row r="527" ht="22.5" customHeight="1" x14ac:dyDescent="0.45"/>
    <row r="528" ht="22.5" customHeight="1" x14ac:dyDescent="0.45"/>
    <row r="529" ht="22.5" customHeight="1" x14ac:dyDescent="0.45"/>
    <row r="530" ht="22.5" customHeight="1" x14ac:dyDescent="0.45"/>
    <row r="531" ht="22.5" customHeight="1" x14ac:dyDescent="0.45"/>
    <row r="532" ht="22.5" customHeight="1" x14ac:dyDescent="0.45"/>
    <row r="533" ht="22.5" customHeight="1" x14ac:dyDescent="0.45"/>
    <row r="534" ht="22.5" customHeight="1" x14ac:dyDescent="0.45"/>
    <row r="535" ht="22.5" customHeight="1" x14ac:dyDescent="0.45"/>
    <row r="536" ht="22.5" customHeight="1" x14ac:dyDescent="0.45"/>
    <row r="537" ht="22.5" customHeight="1" x14ac:dyDescent="0.45"/>
    <row r="538" ht="22.5" customHeight="1" x14ac:dyDescent="0.45"/>
    <row r="539" ht="22.5" customHeight="1" x14ac:dyDescent="0.45"/>
    <row r="540" ht="22.5" customHeight="1" x14ac:dyDescent="0.45"/>
    <row r="541" ht="22.5" customHeight="1" x14ac:dyDescent="0.45"/>
    <row r="542" ht="22.5" customHeight="1" x14ac:dyDescent="0.45"/>
    <row r="543" ht="22.5" customHeight="1" x14ac:dyDescent="0.45"/>
    <row r="544" ht="22.5" customHeight="1" x14ac:dyDescent="0.45"/>
    <row r="545" ht="22.5" customHeight="1" x14ac:dyDescent="0.45"/>
    <row r="546" ht="22.5" customHeight="1" x14ac:dyDescent="0.45"/>
    <row r="547" ht="22.5" customHeight="1" x14ac:dyDescent="0.45"/>
    <row r="548" ht="22.5" customHeight="1" x14ac:dyDescent="0.45"/>
    <row r="549" ht="22.5" customHeight="1" x14ac:dyDescent="0.45"/>
    <row r="550" ht="22.5" customHeight="1" x14ac:dyDescent="0.45"/>
    <row r="551" ht="22.5" customHeight="1" x14ac:dyDescent="0.45"/>
    <row r="552" ht="22.5" customHeight="1" x14ac:dyDescent="0.45"/>
    <row r="553" ht="22.5" customHeight="1" x14ac:dyDescent="0.45"/>
    <row r="554" ht="22.5" customHeight="1" x14ac:dyDescent="0.45"/>
    <row r="555" ht="22.5" customHeight="1" x14ac:dyDescent="0.45"/>
    <row r="556" ht="22.5" customHeight="1" x14ac:dyDescent="0.45"/>
    <row r="557" ht="22.5" customHeight="1" x14ac:dyDescent="0.45"/>
    <row r="558" ht="22.5" customHeight="1" x14ac:dyDescent="0.45"/>
    <row r="559" ht="22.5" customHeight="1" x14ac:dyDescent="0.45"/>
    <row r="560" ht="22.5" customHeight="1" x14ac:dyDescent="0.45"/>
    <row r="561" ht="22.5" customHeight="1" x14ac:dyDescent="0.45"/>
    <row r="562" ht="22.5" customHeight="1" x14ac:dyDescent="0.45"/>
    <row r="563" ht="22.5" customHeight="1" x14ac:dyDescent="0.45"/>
    <row r="564" ht="22.5" customHeight="1" x14ac:dyDescent="0.45"/>
    <row r="565" ht="22.5" customHeight="1" x14ac:dyDescent="0.45"/>
    <row r="566" ht="22.5" customHeight="1" x14ac:dyDescent="0.45"/>
    <row r="567" ht="22.5" customHeight="1" x14ac:dyDescent="0.45"/>
    <row r="568" ht="22.5" customHeight="1" x14ac:dyDescent="0.45"/>
    <row r="569" ht="22.5" customHeight="1" x14ac:dyDescent="0.45"/>
    <row r="570" ht="22.5" customHeight="1" x14ac:dyDescent="0.45"/>
    <row r="571" ht="22.5" customHeight="1" x14ac:dyDescent="0.45"/>
    <row r="572" ht="22.5" customHeight="1" x14ac:dyDescent="0.45"/>
    <row r="573" ht="22.5" customHeight="1" x14ac:dyDescent="0.45"/>
    <row r="574" ht="22.5" customHeight="1" x14ac:dyDescent="0.45"/>
    <row r="575" ht="22.5" customHeight="1" x14ac:dyDescent="0.45"/>
    <row r="576" ht="22.5" customHeight="1" x14ac:dyDescent="0.45"/>
    <row r="577" ht="22.5" customHeight="1" x14ac:dyDescent="0.45"/>
    <row r="578" ht="22.5" customHeight="1" x14ac:dyDescent="0.45"/>
    <row r="579" ht="22.5" customHeight="1" x14ac:dyDescent="0.45"/>
    <row r="580" ht="22.5" customHeight="1" x14ac:dyDescent="0.45"/>
    <row r="581" ht="22.5" customHeight="1" x14ac:dyDescent="0.45"/>
    <row r="582" ht="22.5" customHeight="1" x14ac:dyDescent="0.45"/>
    <row r="583" ht="22.5" customHeight="1" x14ac:dyDescent="0.45"/>
    <row r="584" ht="22.5" customHeight="1" x14ac:dyDescent="0.45"/>
    <row r="585" ht="22.5" customHeight="1" x14ac:dyDescent="0.45"/>
    <row r="586" ht="22.5" customHeight="1" x14ac:dyDescent="0.45"/>
    <row r="587" ht="22.5" customHeight="1" x14ac:dyDescent="0.45"/>
    <row r="588" ht="22.5" customHeight="1" x14ac:dyDescent="0.45"/>
    <row r="589" ht="22.5" customHeight="1" x14ac:dyDescent="0.45"/>
    <row r="590" ht="22.5" customHeight="1" x14ac:dyDescent="0.45"/>
    <row r="591" ht="22.5" customHeight="1" x14ac:dyDescent="0.45"/>
    <row r="592" ht="22.5" customHeight="1" x14ac:dyDescent="0.45"/>
    <row r="593" ht="22.5" customHeight="1" x14ac:dyDescent="0.45"/>
    <row r="594" ht="22.5" customHeight="1" x14ac:dyDescent="0.45"/>
    <row r="595" ht="22.5" customHeight="1" x14ac:dyDescent="0.45"/>
    <row r="596" ht="22.5" customHeight="1" x14ac:dyDescent="0.45"/>
    <row r="597" ht="22.5" customHeight="1" x14ac:dyDescent="0.45"/>
    <row r="598" ht="22.5" customHeight="1" x14ac:dyDescent="0.45"/>
    <row r="599" ht="22.5" customHeight="1" x14ac:dyDescent="0.45"/>
    <row r="600" ht="22.5" customHeight="1" x14ac:dyDescent="0.45"/>
    <row r="601" ht="22.5" customHeight="1" x14ac:dyDescent="0.45"/>
    <row r="602" ht="22.5" customHeight="1" x14ac:dyDescent="0.45"/>
    <row r="603" ht="22.5" customHeight="1" x14ac:dyDescent="0.45"/>
    <row r="604" ht="22.5" customHeight="1" x14ac:dyDescent="0.45"/>
    <row r="605" ht="22.5" customHeight="1" x14ac:dyDescent="0.45"/>
    <row r="606" ht="22.5" customHeight="1" x14ac:dyDescent="0.45"/>
    <row r="607" ht="22.5" customHeight="1" x14ac:dyDescent="0.45"/>
    <row r="608" ht="22.5" customHeight="1" x14ac:dyDescent="0.45"/>
    <row r="609" ht="22.5" customHeight="1" x14ac:dyDescent="0.45"/>
    <row r="610" ht="22.5" customHeight="1" x14ac:dyDescent="0.45"/>
    <row r="611" ht="22.5" customHeight="1" x14ac:dyDescent="0.45"/>
    <row r="612" ht="22.5" customHeight="1" x14ac:dyDescent="0.45"/>
    <row r="613" ht="22.5" customHeight="1" x14ac:dyDescent="0.45"/>
    <row r="614" ht="22.5" customHeight="1" x14ac:dyDescent="0.45"/>
    <row r="615" ht="22.5" customHeight="1" x14ac:dyDescent="0.45"/>
    <row r="616" ht="22.5" customHeight="1" x14ac:dyDescent="0.45"/>
    <row r="617" ht="22.5" customHeight="1" x14ac:dyDescent="0.45"/>
    <row r="618" ht="22.5" customHeight="1" x14ac:dyDescent="0.45"/>
    <row r="619" ht="22.5" customHeight="1" x14ac:dyDescent="0.45"/>
    <row r="620" ht="22.5" customHeight="1" x14ac:dyDescent="0.45"/>
    <row r="621" ht="22.5" customHeight="1" x14ac:dyDescent="0.45"/>
    <row r="622" ht="22.5" customHeight="1" x14ac:dyDescent="0.45"/>
    <row r="623" ht="22.5" customHeight="1" x14ac:dyDescent="0.45"/>
    <row r="624" ht="22.5" customHeight="1" x14ac:dyDescent="0.45"/>
    <row r="625" ht="22.5" customHeight="1" x14ac:dyDescent="0.45"/>
    <row r="626" ht="22.5" customHeight="1" x14ac:dyDescent="0.45"/>
    <row r="627" ht="22.5" customHeight="1" x14ac:dyDescent="0.45"/>
    <row r="628" ht="22.5" customHeight="1" x14ac:dyDescent="0.45"/>
    <row r="629" ht="22.5" customHeight="1" x14ac:dyDescent="0.45"/>
    <row r="630" ht="22.5" customHeight="1" x14ac:dyDescent="0.45"/>
    <row r="631" ht="22.5" customHeight="1" x14ac:dyDescent="0.45"/>
    <row r="632" ht="22.5" customHeight="1" x14ac:dyDescent="0.45"/>
    <row r="633" ht="22.5" customHeight="1" x14ac:dyDescent="0.45"/>
    <row r="634" ht="22.5" customHeight="1" x14ac:dyDescent="0.45"/>
    <row r="635" ht="22.5" customHeight="1" x14ac:dyDescent="0.45"/>
    <row r="636" ht="22.5" customHeight="1" x14ac:dyDescent="0.45"/>
    <row r="637" ht="22.5" customHeight="1" x14ac:dyDescent="0.45"/>
    <row r="638" ht="22.5" customHeight="1" x14ac:dyDescent="0.45"/>
    <row r="639" ht="22.5" customHeight="1" x14ac:dyDescent="0.45"/>
    <row r="640" ht="22.5" customHeight="1" x14ac:dyDescent="0.45"/>
    <row r="641" ht="22.5" customHeight="1" x14ac:dyDescent="0.45"/>
    <row r="642" ht="22.5" customHeight="1" x14ac:dyDescent="0.45"/>
    <row r="643" ht="22.5" customHeight="1" x14ac:dyDescent="0.45"/>
    <row r="644" ht="22.5" customHeight="1" x14ac:dyDescent="0.45"/>
    <row r="645" ht="22.5" customHeight="1" x14ac:dyDescent="0.45"/>
    <row r="646" ht="22.5" customHeight="1" x14ac:dyDescent="0.45"/>
    <row r="647" ht="22.5" customHeight="1" x14ac:dyDescent="0.45"/>
    <row r="648" ht="22.5" customHeight="1" x14ac:dyDescent="0.45"/>
    <row r="649" ht="22.5" customHeight="1" x14ac:dyDescent="0.45"/>
    <row r="650" ht="22.5" customHeight="1" x14ac:dyDescent="0.45"/>
    <row r="651" ht="22.5" customHeight="1" x14ac:dyDescent="0.45"/>
    <row r="652" ht="22.5" customHeight="1" x14ac:dyDescent="0.45"/>
    <row r="653" ht="22.5" customHeight="1" x14ac:dyDescent="0.45"/>
    <row r="654" ht="22.5" customHeight="1" x14ac:dyDescent="0.45"/>
    <row r="655" ht="22.5" customHeight="1" x14ac:dyDescent="0.45"/>
    <row r="656" ht="22.5" customHeight="1" x14ac:dyDescent="0.45"/>
    <row r="657" ht="22.5" customHeight="1" x14ac:dyDescent="0.45"/>
    <row r="658" ht="22.5" customHeight="1" x14ac:dyDescent="0.45"/>
    <row r="659" ht="22.5" customHeight="1" x14ac:dyDescent="0.45"/>
    <row r="660" ht="22.5" customHeight="1" x14ac:dyDescent="0.45"/>
    <row r="661" ht="22.5" customHeight="1" x14ac:dyDescent="0.45"/>
    <row r="662" ht="22.5" customHeight="1" x14ac:dyDescent="0.45"/>
    <row r="663" ht="22.5" customHeight="1" x14ac:dyDescent="0.45"/>
    <row r="664" ht="22.5" customHeight="1" x14ac:dyDescent="0.45"/>
    <row r="665" ht="22.5" customHeight="1" x14ac:dyDescent="0.45"/>
    <row r="666" ht="22.5" customHeight="1" x14ac:dyDescent="0.45"/>
    <row r="667" ht="22.5" customHeight="1" x14ac:dyDescent="0.45"/>
    <row r="668" ht="22.5" customHeight="1" x14ac:dyDescent="0.45"/>
    <row r="669" ht="22.5" customHeight="1" x14ac:dyDescent="0.45"/>
    <row r="670" ht="22.5" customHeight="1" x14ac:dyDescent="0.45"/>
    <row r="671" ht="22.5" customHeight="1" x14ac:dyDescent="0.45"/>
    <row r="672" ht="22.5" customHeight="1" x14ac:dyDescent="0.45"/>
    <row r="673" ht="22.5" customHeight="1" x14ac:dyDescent="0.45"/>
    <row r="674" ht="22.5" customHeight="1" x14ac:dyDescent="0.45"/>
    <row r="675" ht="22.5" customHeight="1" x14ac:dyDescent="0.45"/>
    <row r="676" ht="22.5" customHeight="1" x14ac:dyDescent="0.45"/>
    <row r="677" ht="22.5" customHeight="1" x14ac:dyDescent="0.45"/>
    <row r="678" ht="22.5" customHeight="1" x14ac:dyDescent="0.45"/>
    <row r="679" ht="22.5" customHeight="1" x14ac:dyDescent="0.45"/>
    <row r="680" ht="22.5" customHeight="1" x14ac:dyDescent="0.45"/>
    <row r="681" ht="22.5" customHeight="1" x14ac:dyDescent="0.45"/>
    <row r="682" ht="22.5" customHeight="1" x14ac:dyDescent="0.45"/>
    <row r="683" ht="22.5" customHeight="1" x14ac:dyDescent="0.45"/>
    <row r="684" ht="22.5" customHeight="1" x14ac:dyDescent="0.45"/>
    <row r="685" ht="22.5" customHeight="1" x14ac:dyDescent="0.45"/>
    <row r="686" ht="22.5" customHeight="1" x14ac:dyDescent="0.45"/>
    <row r="687" ht="22.5" customHeight="1" x14ac:dyDescent="0.45"/>
    <row r="688" ht="22.5" customHeight="1" x14ac:dyDescent="0.45"/>
    <row r="689" ht="22.5" customHeight="1" x14ac:dyDescent="0.45"/>
    <row r="690" ht="22.5" customHeight="1" x14ac:dyDescent="0.45"/>
    <row r="691" ht="22.5" customHeight="1" x14ac:dyDescent="0.45"/>
    <row r="692" ht="22.5" customHeight="1" x14ac:dyDescent="0.45"/>
    <row r="693" ht="22.5" customHeight="1" x14ac:dyDescent="0.45"/>
    <row r="694" ht="22.5" customHeight="1" x14ac:dyDescent="0.45"/>
    <row r="695" ht="22.5" customHeight="1" x14ac:dyDescent="0.45"/>
    <row r="696" ht="22.5" customHeight="1" x14ac:dyDescent="0.45"/>
    <row r="697" ht="22.5" customHeight="1" x14ac:dyDescent="0.45"/>
    <row r="698" ht="22.5" customHeight="1" x14ac:dyDescent="0.45"/>
    <row r="699" ht="22.5" customHeight="1" x14ac:dyDescent="0.45"/>
    <row r="700" ht="22.5" customHeight="1" x14ac:dyDescent="0.45"/>
    <row r="701" ht="22.5" customHeight="1" x14ac:dyDescent="0.45"/>
    <row r="702" ht="22.5" customHeight="1" x14ac:dyDescent="0.45"/>
    <row r="703" ht="22.5" customHeight="1" x14ac:dyDescent="0.45"/>
    <row r="704" ht="22.5" customHeight="1" x14ac:dyDescent="0.45"/>
    <row r="705" ht="22.5" customHeight="1" x14ac:dyDescent="0.45"/>
    <row r="706" ht="22.5" customHeight="1" x14ac:dyDescent="0.45"/>
    <row r="707" ht="22.5" customHeight="1" x14ac:dyDescent="0.45"/>
    <row r="708" ht="22.5" customHeight="1" x14ac:dyDescent="0.45"/>
    <row r="709" ht="22.5" customHeight="1" x14ac:dyDescent="0.45"/>
    <row r="710" ht="22.5" customHeight="1" x14ac:dyDescent="0.45"/>
    <row r="711" ht="22.5" customHeight="1" x14ac:dyDescent="0.45"/>
    <row r="712" ht="22.5" customHeight="1" x14ac:dyDescent="0.45"/>
    <row r="713" ht="22.5" customHeight="1" x14ac:dyDescent="0.45"/>
    <row r="714" ht="22.5" customHeight="1" x14ac:dyDescent="0.45"/>
    <row r="715" ht="22.5" customHeight="1" x14ac:dyDescent="0.45"/>
    <row r="716" ht="22.5" customHeight="1" x14ac:dyDescent="0.45"/>
    <row r="717" ht="22.5" customHeight="1" x14ac:dyDescent="0.45"/>
    <row r="718" ht="22.5" customHeight="1" x14ac:dyDescent="0.45"/>
    <row r="719" ht="22.5" customHeight="1" x14ac:dyDescent="0.45"/>
    <row r="720" ht="22.5" customHeight="1" x14ac:dyDescent="0.45"/>
    <row r="721" ht="22.5" customHeight="1" x14ac:dyDescent="0.45"/>
    <row r="722" ht="22.5" customHeight="1" x14ac:dyDescent="0.45"/>
    <row r="723" ht="22.5" customHeight="1" x14ac:dyDescent="0.45"/>
    <row r="724" ht="22.5" customHeight="1" x14ac:dyDescent="0.45"/>
    <row r="725" ht="22.5" customHeight="1" x14ac:dyDescent="0.45"/>
    <row r="726" ht="22.5" customHeight="1" x14ac:dyDescent="0.45"/>
    <row r="727" ht="22.5" customHeight="1" x14ac:dyDescent="0.45"/>
    <row r="728" ht="22.5" customHeight="1" x14ac:dyDescent="0.45"/>
    <row r="729" ht="22.5" customHeight="1" x14ac:dyDescent="0.45"/>
    <row r="730" ht="22.5" customHeight="1" x14ac:dyDescent="0.45"/>
    <row r="731" ht="22.5" customHeight="1" x14ac:dyDescent="0.45"/>
    <row r="732" ht="22.5" customHeight="1" x14ac:dyDescent="0.45"/>
    <row r="733" ht="22.5" customHeight="1" x14ac:dyDescent="0.45"/>
    <row r="734" ht="22.5" customHeight="1" x14ac:dyDescent="0.45"/>
    <row r="735" ht="22.5" customHeight="1" x14ac:dyDescent="0.45"/>
    <row r="736" ht="22.5" customHeight="1" x14ac:dyDescent="0.45"/>
    <row r="737" ht="22.5" customHeight="1" x14ac:dyDescent="0.45"/>
    <row r="738" ht="22.5" customHeight="1" x14ac:dyDescent="0.45"/>
    <row r="739" ht="22.5" customHeight="1" x14ac:dyDescent="0.45"/>
    <row r="740" ht="22.5" customHeight="1" x14ac:dyDescent="0.45"/>
    <row r="741" ht="22.5" customHeight="1" x14ac:dyDescent="0.45"/>
    <row r="742" ht="22.5" customHeight="1" x14ac:dyDescent="0.45"/>
    <row r="743" ht="22.5" customHeight="1" x14ac:dyDescent="0.45"/>
    <row r="744" ht="22.5" customHeight="1" x14ac:dyDescent="0.45"/>
    <row r="745" ht="22.5" customHeight="1" x14ac:dyDescent="0.45"/>
    <row r="746" ht="22.5" customHeight="1" x14ac:dyDescent="0.45"/>
    <row r="747" ht="22.5" customHeight="1" x14ac:dyDescent="0.45"/>
    <row r="748" ht="22.5" customHeight="1" x14ac:dyDescent="0.45"/>
    <row r="749" ht="22.5" customHeight="1" x14ac:dyDescent="0.45"/>
    <row r="750" ht="22.5" customHeight="1" x14ac:dyDescent="0.45"/>
    <row r="751" ht="22.5" customHeight="1" x14ac:dyDescent="0.45"/>
    <row r="752" ht="22.5" customHeight="1" x14ac:dyDescent="0.45"/>
    <row r="753" ht="22.5" customHeight="1" x14ac:dyDescent="0.45"/>
    <row r="754" ht="22.5" customHeight="1" x14ac:dyDescent="0.45"/>
    <row r="755" ht="22.5" customHeight="1" x14ac:dyDescent="0.45"/>
    <row r="756" ht="22.5" customHeight="1" x14ac:dyDescent="0.45"/>
    <row r="757" ht="22.5" customHeight="1" x14ac:dyDescent="0.45"/>
    <row r="758" ht="22.5" customHeight="1" x14ac:dyDescent="0.45"/>
    <row r="759" ht="22.5" customHeight="1" x14ac:dyDescent="0.45"/>
    <row r="760" ht="22.5" customHeight="1" x14ac:dyDescent="0.45"/>
    <row r="761" ht="22.5" customHeight="1" x14ac:dyDescent="0.45"/>
    <row r="762" ht="22.5" customHeight="1" x14ac:dyDescent="0.45"/>
    <row r="763" ht="22.5" customHeight="1" x14ac:dyDescent="0.45"/>
    <row r="764" ht="22.5" customHeight="1" x14ac:dyDescent="0.45"/>
    <row r="765" ht="22.5" customHeight="1" x14ac:dyDescent="0.45"/>
    <row r="766" ht="22.5" customHeight="1" x14ac:dyDescent="0.45"/>
    <row r="767" ht="22.5" customHeight="1" x14ac:dyDescent="0.45"/>
    <row r="768" ht="22.5" customHeight="1" x14ac:dyDescent="0.45"/>
    <row r="769" ht="22.5" customHeight="1" x14ac:dyDescent="0.45"/>
    <row r="770" ht="22.5" customHeight="1" x14ac:dyDescent="0.45"/>
    <row r="771" ht="22.5" customHeight="1" x14ac:dyDescent="0.45"/>
    <row r="772" ht="22.5" customHeight="1" x14ac:dyDescent="0.45"/>
    <row r="773" ht="22.5" customHeight="1" x14ac:dyDescent="0.45"/>
    <row r="774" ht="22.5" customHeight="1" x14ac:dyDescent="0.45"/>
    <row r="775" ht="22.5" customHeight="1" x14ac:dyDescent="0.45"/>
    <row r="776" ht="22.5" customHeight="1" x14ac:dyDescent="0.45"/>
    <row r="777" ht="22.5" customHeight="1" x14ac:dyDescent="0.45"/>
    <row r="778" ht="22.5" customHeight="1" x14ac:dyDescent="0.45"/>
    <row r="779" ht="22.5" customHeight="1" x14ac:dyDescent="0.45"/>
    <row r="780" ht="22.5" customHeight="1" x14ac:dyDescent="0.45"/>
    <row r="781" ht="22.5" customHeight="1" x14ac:dyDescent="0.45"/>
    <row r="782" ht="22.5" customHeight="1" x14ac:dyDescent="0.45"/>
    <row r="783" ht="22.5" customHeight="1" x14ac:dyDescent="0.45"/>
    <row r="784" ht="22.5" customHeight="1" x14ac:dyDescent="0.45"/>
    <row r="785" ht="22.5" customHeight="1" x14ac:dyDescent="0.45"/>
    <row r="786" ht="22.5" customHeight="1" x14ac:dyDescent="0.45"/>
    <row r="787" ht="22.5" customHeight="1" x14ac:dyDescent="0.45"/>
    <row r="788" ht="22.5" customHeight="1" x14ac:dyDescent="0.45"/>
    <row r="789" ht="22.5" customHeight="1" x14ac:dyDescent="0.45"/>
    <row r="790" ht="22.5" customHeight="1" x14ac:dyDescent="0.45"/>
    <row r="791" ht="22.5" customHeight="1" x14ac:dyDescent="0.45"/>
    <row r="792" ht="22.5" customHeight="1" x14ac:dyDescent="0.45"/>
    <row r="793" ht="22.5" customHeight="1" x14ac:dyDescent="0.45"/>
    <row r="794" ht="22.5" customHeight="1" x14ac:dyDescent="0.45"/>
    <row r="795" ht="22.5" customHeight="1" x14ac:dyDescent="0.45"/>
    <row r="796" ht="22.5" customHeight="1" x14ac:dyDescent="0.45"/>
    <row r="797" ht="22.5" customHeight="1" x14ac:dyDescent="0.45"/>
    <row r="798" ht="22.5" customHeight="1" x14ac:dyDescent="0.45"/>
    <row r="799" ht="22.5" customHeight="1" x14ac:dyDescent="0.45"/>
    <row r="800" ht="22.5" customHeight="1" x14ac:dyDescent="0.45"/>
    <row r="801" ht="22.5" customHeight="1" x14ac:dyDescent="0.45"/>
    <row r="802" ht="22.5" customHeight="1" x14ac:dyDescent="0.45"/>
    <row r="803" ht="22.5" customHeight="1" x14ac:dyDescent="0.45"/>
    <row r="804" ht="22.5" customHeight="1" x14ac:dyDescent="0.45"/>
    <row r="805" ht="22.5" customHeight="1" x14ac:dyDescent="0.45"/>
    <row r="806" ht="22.5" customHeight="1" x14ac:dyDescent="0.45"/>
    <row r="807" ht="22.5" customHeight="1" x14ac:dyDescent="0.45"/>
    <row r="808" ht="22.5" customHeight="1" x14ac:dyDescent="0.45"/>
    <row r="809" ht="22.5" customHeight="1" x14ac:dyDescent="0.45"/>
    <row r="810" ht="22.5" customHeight="1" x14ac:dyDescent="0.45"/>
    <row r="811" ht="22.5" customHeight="1" x14ac:dyDescent="0.45"/>
    <row r="812" ht="22.5" customHeight="1" x14ac:dyDescent="0.45"/>
    <row r="813" ht="22.5" customHeight="1" x14ac:dyDescent="0.45"/>
    <row r="814" ht="22.5" customHeight="1" x14ac:dyDescent="0.45"/>
    <row r="815" ht="22.5" customHeight="1" x14ac:dyDescent="0.45"/>
    <row r="816" ht="22.5" customHeight="1" x14ac:dyDescent="0.45"/>
    <row r="817" ht="22.5" customHeight="1" x14ac:dyDescent="0.45"/>
    <row r="818" ht="22.5" customHeight="1" x14ac:dyDescent="0.45"/>
    <row r="819" ht="22.5" customHeight="1" x14ac:dyDescent="0.45"/>
    <row r="820" ht="22.5" customHeight="1" x14ac:dyDescent="0.45"/>
    <row r="821" ht="22.5" customHeight="1" x14ac:dyDescent="0.45"/>
    <row r="822" ht="22.5" customHeight="1" x14ac:dyDescent="0.45"/>
    <row r="823" ht="22.5" customHeight="1" x14ac:dyDescent="0.45"/>
    <row r="824" ht="22.5" customHeight="1" x14ac:dyDescent="0.45"/>
    <row r="825" ht="22.5" customHeight="1" x14ac:dyDescent="0.45"/>
    <row r="826" ht="22.5" customHeight="1" x14ac:dyDescent="0.45"/>
    <row r="827" ht="22.5" customHeight="1" x14ac:dyDescent="0.45"/>
    <row r="828" ht="22.5" customHeight="1" x14ac:dyDescent="0.45"/>
    <row r="829" ht="22.5" customHeight="1" x14ac:dyDescent="0.45"/>
    <row r="830" ht="22.5" customHeight="1" x14ac:dyDescent="0.45"/>
    <row r="831" ht="22.5" customHeight="1" x14ac:dyDescent="0.45"/>
    <row r="832" ht="22.5" customHeight="1" x14ac:dyDescent="0.45"/>
    <row r="833" ht="22.5" customHeight="1" x14ac:dyDescent="0.45"/>
    <row r="834" ht="22.5" customHeight="1" x14ac:dyDescent="0.45"/>
    <row r="835" ht="22.5" customHeight="1" x14ac:dyDescent="0.45"/>
    <row r="836" ht="22.5" customHeight="1" x14ac:dyDescent="0.45"/>
    <row r="837" ht="22.5" customHeight="1" x14ac:dyDescent="0.45"/>
    <row r="838" ht="22.5" customHeight="1" x14ac:dyDescent="0.45"/>
    <row r="839" ht="22.5" customHeight="1" x14ac:dyDescent="0.45"/>
    <row r="840" ht="22.5" customHeight="1" x14ac:dyDescent="0.45"/>
    <row r="841" ht="22.5" customHeight="1" x14ac:dyDescent="0.45"/>
    <row r="842" ht="22.5" customHeight="1" x14ac:dyDescent="0.45"/>
    <row r="843" ht="22.5" customHeight="1" x14ac:dyDescent="0.45"/>
    <row r="844" ht="22.5" customHeight="1" x14ac:dyDescent="0.45"/>
    <row r="845" ht="22.5" customHeight="1" x14ac:dyDescent="0.45"/>
    <row r="846" ht="22.5" customHeight="1" x14ac:dyDescent="0.45"/>
    <row r="847" ht="22.5" customHeight="1" x14ac:dyDescent="0.45"/>
    <row r="848" ht="22.5" customHeight="1" x14ac:dyDescent="0.45"/>
    <row r="849" ht="22.5" customHeight="1" x14ac:dyDescent="0.45"/>
    <row r="850" ht="22.5" customHeight="1" x14ac:dyDescent="0.45"/>
    <row r="851" ht="22.5" customHeight="1" x14ac:dyDescent="0.45"/>
    <row r="852" ht="22.5" customHeight="1" x14ac:dyDescent="0.45"/>
    <row r="853" ht="22.5" customHeight="1" x14ac:dyDescent="0.45"/>
    <row r="854" ht="22.5" customHeight="1" x14ac:dyDescent="0.45"/>
    <row r="855" ht="22.5" customHeight="1" x14ac:dyDescent="0.45"/>
    <row r="856" ht="22.5" customHeight="1" x14ac:dyDescent="0.45"/>
    <row r="857" ht="22.5" customHeight="1" x14ac:dyDescent="0.45"/>
    <row r="858" ht="22.5" customHeight="1" x14ac:dyDescent="0.45"/>
    <row r="859" ht="22.5" customHeight="1" x14ac:dyDescent="0.45"/>
    <row r="860" ht="22.5" customHeight="1" x14ac:dyDescent="0.45"/>
    <row r="861" ht="22.5" customHeight="1" x14ac:dyDescent="0.45"/>
    <row r="862" ht="22.5" customHeight="1" x14ac:dyDescent="0.45"/>
    <row r="863" ht="22.5" customHeight="1" x14ac:dyDescent="0.45"/>
    <row r="864" ht="22.5" customHeight="1" x14ac:dyDescent="0.45"/>
    <row r="865" ht="22.5" customHeight="1" x14ac:dyDescent="0.45"/>
    <row r="866" ht="22.5" customHeight="1" x14ac:dyDescent="0.45"/>
    <row r="867" ht="22.5" customHeight="1" x14ac:dyDescent="0.45"/>
    <row r="868" ht="22.5" customHeight="1" x14ac:dyDescent="0.45"/>
    <row r="869" ht="22.5" customHeight="1" x14ac:dyDescent="0.45"/>
    <row r="870" ht="22.5" customHeight="1" x14ac:dyDescent="0.45"/>
    <row r="871" ht="22.5" customHeight="1" x14ac:dyDescent="0.45"/>
    <row r="872" ht="22.5" customHeight="1" x14ac:dyDescent="0.45"/>
    <row r="873" ht="22.5" customHeight="1" x14ac:dyDescent="0.45"/>
    <row r="874" ht="22.5" customHeight="1" x14ac:dyDescent="0.45"/>
    <row r="875" ht="22.5" customHeight="1" x14ac:dyDescent="0.45"/>
    <row r="876" ht="22.5" customHeight="1" x14ac:dyDescent="0.45"/>
    <row r="877" ht="22.5" customHeight="1" x14ac:dyDescent="0.45"/>
    <row r="878" ht="22.5" customHeight="1" x14ac:dyDescent="0.45"/>
    <row r="879" ht="22.5" customHeight="1" x14ac:dyDescent="0.45"/>
    <row r="880" ht="22.5" customHeight="1" x14ac:dyDescent="0.45"/>
    <row r="881" ht="22.5" customHeight="1" x14ac:dyDescent="0.45"/>
    <row r="882" ht="22.5" customHeight="1" x14ac:dyDescent="0.45"/>
    <row r="883" ht="22.5" customHeight="1" x14ac:dyDescent="0.45"/>
    <row r="884" ht="22.5" customHeight="1" x14ac:dyDescent="0.45"/>
    <row r="885" ht="22.5" customHeight="1" x14ac:dyDescent="0.45"/>
    <row r="886" ht="22.5" customHeight="1" x14ac:dyDescent="0.45"/>
    <row r="887" ht="22.5" customHeight="1" x14ac:dyDescent="0.45"/>
    <row r="888" ht="22.5" customHeight="1" x14ac:dyDescent="0.45"/>
    <row r="889" ht="22.5" customHeight="1" x14ac:dyDescent="0.45"/>
    <row r="890" ht="22.5" customHeight="1" x14ac:dyDescent="0.45"/>
    <row r="891" ht="22.5" customHeight="1" x14ac:dyDescent="0.45"/>
    <row r="892" ht="22.5" customHeight="1" x14ac:dyDescent="0.45"/>
    <row r="893" ht="22.5" customHeight="1" x14ac:dyDescent="0.45"/>
    <row r="894" ht="22.5" customHeight="1" x14ac:dyDescent="0.45"/>
    <row r="895" ht="22.5" customHeight="1" x14ac:dyDescent="0.45"/>
    <row r="896" ht="22.5" customHeight="1" x14ac:dyDescent="0.45"/>
    <row r="897" ht="22.5" customHeight="1" x14ac:dyDescent="0.45"/>
    <row r="898" ht="22.5" customHeight="1" x14ac:dyDescent="0.45"/>
    <row r="899" ht="22.5" customHeight="1" x14ac:dyDescent="0.45"/>
    <row r="900" ht="22.5" customHeight="1" x14ac:dyDescent="0.45"/>
    <row r="901" ht="22.5" customHeight="1" x14ac:dyDescent="0.45"/>
    <row r="902" ht="22.5" customHeight="1" x14ac:dyDescent="0.45"/>
    <row r="903" ht="22.5" customHeight="1" x14ac:dyDescent="0.45"/>
    <row r="904" ht="22.5" customHeight="1" x14ac:dyDescent="0.45"/>
    <row r="905" ht="22.5" customHeight="1" x14ac:dyDescent="0.45"/>
    <row r="906" ht="22.5" customHeight="1" x14ac:dyDescent="0.45"/>
    <row r="907" ht="22.5" customHeight="1" x14ac:dyDescent="0.45"/>
    <row r="908" ht="22.5" customHeight="1" x14ac:dyDescent="0.45"/>
    <row r="909" ht="22.5" customHeight="1" x14ac:dyDescent="0.45"/>
    <row r="910" ht="22.5" customHeight="1" x14ac:dyDescent="0.45"/>
    <row r="911" ht="22.5" customHeight="1" x14ac:dyDescent="0.45"/>
    <row r="912" ht="22.5" customHeight="1" x14ac:dyDescent="0.45"/>
    <row r="913" ht="22.5" customHeight="1" x14ac:dyDescent="0.45"/>
    <row r="914" ht="22.5" customHeight="1" x14ac:dyDescent="0.45"/>
    <row r="915" ht="22.5" customHeight="1" x14ac:dyDescent="0.45"/>
    <row r="916" ht="22.5" customHeight="1" x14ac:dyDescent="0.45"/>
    <row r="917" ht="22.5" customHeight="1" x14ac:dyDescent="0.45"/>
    <row r="918" ht="22.5" customHeight="1" x14ac:dyDescent="0.45"/>
    <row r="919" ht="22.5" customHeight="1" x14ac:dyDescent="0.45"/>
    <row r="920" ht="22.5" customHeight="1" x14ac:dyDescent="0.45"/>
    <row r="921" ht="22.5" customHeight="1" x14ac:dyDescent="0.45"/>
    <row r="922" ht="22.5" customHeight="1" x14ac:dyDescent="0.45"/>
    <row r="923" ht="22.5" customHeight="1" x14ac:dyDescent="0.45"/>
    <row r="924" ht="22.5" customHeight="1" x14ac:dyDescent="0.45"/>
    <row r="925" ht="22.5" customHeight="1" x14ac:dyDescent="0.45"/>
    <row r="926" ht="22.5" customHeight="1" x14ac:dyDescent="0.45"/>
    <row r="927" ht="22.5" customHeight="1" x14ac:dyDescent="0.45"/>
    <row r="928" ht="22.5" customHeight="1" x14ac:dyDescent="0.45"/>
    <row r="929" ht="22.5" customHeight="1" x14ac:dyDescent="0.45"/>
    <row r="930" ht="22.5" customHeight="1" x14ac:dyDescent="0.45"/>
    <row r="931" ht="22.5" customHeight="1" x14ac:dyDescent="0.45"/>
    <row r="932" ht="22.5" customHeight="1" x14ac:dyDescent="0.45"/>
    <row r="933" ht="22.5" customHeight="1" x14ac:dyDescent="0.45"/>
    <row r="934" ht="22.5" customHeight="1" x14ac:dyDescent="0.45"/>
    <row r="935" ht="22.5" customHeight="1" x14ac:dyDescent="0.45"/>
    <row r="936" ht="22.5" customHeight="1" x14ac:dyDescent="0.45"/>
    <row r="937" ht="22.5" customHeight="1" x14ac:dyDescent="0.45"/>
    <row r="938" ht="22.5" customHeight="1" x14ac:dyDescent="0.45"/>
    <row r="939" ht="22.5" customHeight="1" x14ac:dyDescent="0.45"/>
    <row r="940" ht="22.5" customHeight="1" x14ac:dyDescent="0.45"/>
    <row r="941" ht="22.5" customHeight="1" x14ac:dyDescent="0.45"/>
    <row r="942" ht="22.5" customHeight="1" x14ac:dyDescent="0.45"/>
    <row r="943" ht="22.5" customHeight="1" x14ac:dyDescent="0.45"/>
    <row r="944" ht="22.5" customHeight="1" x14ac:dyDescent="0.45"/>
    <row r="945" ht="22.5" customHeight="1" x14ac:dyDescent="0.45"/>
    <row r="946" ht="22.5" customHeight="1" x14ac:dyDescent="0.45"/>
    <row r="947" ht="22.5" customHeight="1" x14ac:dyDescent="0.45"/>
    <row r="948" ht="22.5" customHeight="1" x14ac:dyDescent="0.45"/>
    <row r="949" ht="22.5" customHeight="1" x14ac:dyDescent="0.45"/>
    <row r="950" ht="22.5" customHeight="1" x14ac:dyDescent="0.45"/>
    <row r="951" ht="22.5" customHeight="1" x14ac:dyDescent="0.45"/>
    <row r="952" ht="22.5" customHeight="1" x14ac:dyDescent="0.45"/>
    <row r="953" ht="22.5" customHeight="1" x14ac:dyDescent="0.45"/>
    <row r="954" ht="22.5" customHeight="1" x14ac:dyDescent="0.45"/>
    <row r="955" ht="22.5" customHeight="1" x14ac:dyDescent="0.45"/>
    <row r="956" ht="22.5" customHeight="1" x14ac:dyDescent="0.45"/>
    <row r="957" ht="22.5" customHeight="1" x14ac:dyDescent="0.45"/>
    <row r="958" ht="22.5" customHeight="1" x14ac:dyDescent="0.45"/>
    <row r="959" ht="22.5" customHeight="1" x14ac:dyDescent="0.45"/>
    <row r="960" ht="22.5" customHeight="1" x14ac:dyDescent="0.45"/>
    <row r="961" ht="22.5" customHeight="1" x14ac:dyDescent="0.45"/>
    <row r="962" ht="22.5" customHeight="1" x14ac:dyDescent="0.45"/>
    <row r="963" ht="22.5" customHeight="1" x14ac:dyDescent="0.45"/>
    <row r="964" ht="22.5" customHeight="1" x14ac:dyDescent="0.45"/>
    <row r="965" ht="22.5" customHeight="1" x14ac:dyDescent="0.45"/>
    <row r="966" ht="22.5" customHeight="1" x14ac:dyDescent="0.45"/>
    <row r="967" ht="22.5" customHeight="1" x14ac:dyDescent="0.45"/>
    <row r="968" ht="22.5" customHeight="1" x14ac:dyDescent="0.45"/>
    <row r="969" ht="22.5" customHeight="1" x14ac:dyDescent="0.45"/>
    <row r="970" ht="22.5" customHeight="1" x14ac:dyDescent="0.45"/>
    <row r="971" ht="22.5" customHeight="1" x14ac:dyDescent="0.45"/>
    <row r="972" ht="22.5" customHeight="1" x14ac:dyDescent="0.45"/>
    <row r="973" ht="22.5" customHeight="1" x14ac:dyDescent="0.45"/>
    <row r="974" ht="22.5" customHeight="1" x14ac:dyDescent="0.45"/>
    <row r="975" ht="22.5" customHeight="1" x14ac:dyDescent="0.45"/>
    <row r="976" ht="22.5" customHeight="1" x14ac:dyDescent="0.45"/>
    <row r="977" ht="22.5" customHeight="1" x14ac:dyDescent="0.45"/>
    <row r="978" ht="22.5" customHeight="1" x14ac:dyDescent="0.45"/>
    <row r="979" ht="22.5" customHeight="1" x14ac:dyDescent="0.45"/>
    <row r="980" ht="22.5" customHeight="1" x14ac:dyDescent="0.45"/>
    <row r="981" ht="22.5" customHeight="1" x14ac:dyDescent="0.45"/>
    <row r="982" ht="22.5" customHeight="1" x14ac:dyDescent="0.45"/>
    <row r="983" ht="22.5" customHeight="1" x14ac:dyDescent="0.45"/>
    <row r="984" ht="22.5" customHeight="1" x14ac:dyDescent="0.45"/>
    <row r="985" ht="22.5" customHeight="1" x14ac:dyDescent="0.45"/>
    <row r="986" ht="22.5" customHeight="1" x14ac:dyDescent="0.45"/>
    <row r="987" ht="22.5" customHeight="1" x14ac:dyDescent="0.45"/>
    <row r="988" ht="22.5" customHeight="1" x14ac:dyDescent="0.45"/>
    <row r="989" ht="22.5" customHeight="1" x14ac:dyDescent="0.45"/>
    <row r="990" ht="22.5" customHeight="1" x14ac:dyDescent="0.45"/>
    <row r="991" ht="22.5" customHeight="1" x14ac:dyDescent="0.45"/>
    <row r="992" ht="22.5" customHeight="1" x14ac:dyDescent="0.45"/>
    <row r="993" ht="22.5" customHeight="1" x14ac:dyDescent="0.45"/>
    <row r="994" ht="22.5" customHeight="1" x14ac:dyDescent="0.45"/>
    <row r="995" ht="22.5" customHeight="1" x14ac:dyDescent="0.45"/>
    <row r="996" ht="22.5" customHeight="1" x14ac:dyDescent="0.45"/>
    <row r="997" ht="22.5" customHeight="1" x14ac:dyDescent="0.45"/>
    <row r="998" ht="22.5" customHeight="1" x14ac:dyDescent="0.45"/>
    <row r="999" ht="22.5" customHeight="1" x14ac:dyDescent="0.45"/>
    <row r="1000" ht="22.5" customHeight="1" x14ac:dyDescent="0.45"/>
    <row r="1001" ht="22.5" customHeight="1" x14ac:dyDescent="0.45"/>
    <row r="1002" ht="22.5" customHeight="1" x14ac:dyDescent="0.45"/>
    <row r="1003" ht="22.5" customHeight="1" x14ac:dyDescent="0.45"/>
    <row r="1004" ht="22.5" customHeight="1" x14ac:dyDescent="0.45"/>
    <row r="1005" ht="22.5" customHeight="1" x14ac:dyDescent="0.45"/>
    <row r="1006" ht="22.5" customHeight="1" x14ac:dyDescent="0.45"/>
    <row r="1007" ht="22.5" customHeight="1" x14ac:dyDescent="0.45"/>
    <row r="1008" ht="22.5" customHeight="1" x14ac:dyDescent="0.45"/>
    <row r="1009" ht="22.5" customHeight="1" x14ac:dyDescent="0.45"/>
    <row r="1010" ht="22.5" customHeight="1" x14ac:dyDescent="0.45"/>
    <row r="1011" ht="22.5" customHeight="1" x14ac:dyDescent="0.45"/>
    <row r="1012" ht="22.5" customHeight="1" x14ac:dyDescent="0.45"/>
    <row r="1013" ht="22.5" customHeight="1" x14ac:dyDescent="0.45"/>
    <row r="1014" ht="22.5" customHeight="1" x14ac:dyDescent="0.45"/>
    <row r="1015" ht="22.5" customHeight="1" x14ac:dyDescent="0.45"/>
    <row r="1016" ht="22.5" customHeight="1" x14ac:dyDescent="0.45"/>
    <row r="1017" ht="22.5" customHeight="1" x14ac:dyDescent="0.45"/>
    <row r="1018" ht="22.5" customHeight="1" x14ac:dyDescent="0.45"/>
    <row r="1019" ht="22.5" customHeight="1" x14ac:dyDescent="0.45"/>
    <row r="1020" ht="22.5" customHeight="1" x14ac:dyDescent="0.45"/>
    <row r="1021" ht="22.5" customHeight="1" x14ac:dyDescent="0.45"/>
    <row r="1022" ht="22.5" customHeight="1" x14ac:dyDescent="0.45"/>
    <row r="1023" ht="22.5" customHeight="1" x14ac:dyDescent="0.45"/>
    <row r="1024" ht="22.5" customHeight="1" x14ac:dyDescent="0.45"/>
    <row r="1025" ht="22.5" customHeight="1" x14ac:dyDescent="0.45"/>
    <row r="1026" ht="22.5" customHeight="1" x14ac:dyDescent="0.45"/>
    <row r="1027" ht="22.5" customHeight="1" x14ac:dyDescent="0.45"/>
    <row r="1028" ht="22.5" customHeight="1" x14ac:dyDescent="0.45"/>
    <row r="1029" ht="22.5" customHeight="1" x14ac:dyDescent="0.45"/>
    <row r="1030" ht="22.5" customHeight="1" x14ac:dyDescent="0.45"/>
    <row r="1031" ht="22.5" customHeight="1" x14ac:dyDescent="0.45"/>
    <row r="1032" ht="22.5" customHeight="1" x14ac:dyDescent="0.45"/>
    <row r="1033" ht="22.5" customHeight="1" x14ac:dyDescent="0.45"/>
    <row r="1034" ht="22.5" customHeight="1" x14ac:dyDescent="0.45"/>
    <row r="1035" ht="22.5" customHeight="1" x14ac:dyDescent="0.45"/>
    <row r="1036" ht="22.5" customHeight="1" x14ac:dyDescent="0.45"/>
    <row r="1037" ht="22.5" customHeight="1" x14ac:dyDescent="0.45"/>
    <row r="1038" ht="22.5" customHeight="1" x14ac:dyDescent="0.45"/>
    <row r="1039" ht="22.5" customHeight="1" x14ac:dyDescent="0.45"/>
    <row r="1040" ht="22.5" customHeight="1" x14ac:dyDescent="0.45"/>
    <row r="1041" ht="22.5" customHeight="1" x14ac:dyDescent="0.45"/>
    <row r="1042" ht="22.5" customHeight="1" x14ac:dyDescent="0.45"/>
    <row r="1043" ht="22.5" customHeight="1" x14ac:dyDescent="0.45"/>
    <row r="1044" ht="22.5" customHeight="1" x14ac:dyDescent="0.45"/>
    <row r="1045" ht="22.5" customHeight="1" x14ac:dyDescent="0.45"/>
    <row r="1046" ht="22.5" customHeight="1" x14ac:dyDescent="0.45"/>
    <row r="1047" ht="22.5" customHeight="1" x14ac:dyDescent="0.45"/>
    <row r="1048" ht="22.5" customHeight="1" x14ac:dyDescent="0.45"/>
    <row r="1049" ht="22.5" customHeight="1" x14ac:dyDescent="0.45"/>
    <row r="1050" ht="22.5" customHeight="1" x14ac:dyDescent="0.45"/>
    <row r="1051" ht="22.5" customHeight="1" x14ac:dyDescent="0.45"/>
    <row r="1052" ht="22.5" customHeight="1" x14ac:dyDescent="0.45"/>
    <row r="1053" ht="22.5" customHeight="1" x14ac:dyDescent="0.45"/>
    <row r="1054" ht="22.5" customHeight="1" x14ac:dyDescent="0.45"/>
    <row r="1055" ht="22.5" customHeight="1" x14ac:dyDescent="0.45"/>
    <row r="1056" ht="22.5" customHeight="1" x14ac:dyDescent="0.45"/>
    <row r="1057" ht="22.5" customHeight="1" x14ac:dyDescent="0.45"/>
    <row r="1058" ht="22.5" customHeight="1" x14ac:dyDescent="0.45"/>
    <row r="1059" ht="22.5" customHeight="1" x14ac:dyDescent="0.45"/>
    <row r="1060" ht="22.5" customHeight="1" x14ac:dyDescent="0.45"/>
    <row r="1061" ht="22.5" customHeight="1" x14ac:dyDescent="0.45"/>
    <row r="1062" ht="22.5" customHeight="1" x14ac:dyDescent="0.45"/>
    <row r="1063" ht="22.5" customHeight="1" x14ac:dyDescent="0.45"/>
    <row r="1064" ht="22.5" customHeight="1" x14ac:dyDescent="0.45"/>
    <row r="1065" ht="22.5" customHeight="1" x14ac:dyDescent="0.45"/>
    <row r="1066" ht="22.5" customHeight="1" x14ac:dyDescent="0.45"/>
    <row r="1067" ht="22.5" customHeight="1" x14ac:dyDescent="0.45"/>
    <row r="1068" ht="22.5" customHeight="1" x14ac:dyDescent="0.45"/>
    <row r="1069" ht="22.5" customHeight="1" x14ac:dyDescent="0.45"/>
    <row r="1070" ht="22.5" customHeight="1" x14ac:dyDescent="0.45"/>
    <row r="1071" ht="22.5" customHeight="1" x14ac:dyDescent="0.45"/>
    <row r="1072" ht="22.5" customHeight="1" x14ac:dyDescent="0.45"/>
    <row r="1073" ht="22.5" customHeight="1" x14ac:dyDescent="0.45"/>
    <row r="1074" ht="22.5" customHeight="1" x14ac:dyDescent="0.45"/>
    <row r="1075" ht="22.5" customHeight="1" x14ac:dyDescent="0.45"/>
    <row r="1076" ht="22.5" customHeight="1" x14ac:dyDescent="0.45"/>
    <row r="1077" ht="22.5" customHeight="1" x14ac:dyDescent="0.45"/>
    <row r="1078" ht="22.5" customHeight="1" x14ac:dyDescent="0.45"/>
    <row r="1079" ht="22.5" customHeight="1" x14ac:dyDescent="0.45"/>
    <row r="1080" ht="22.5" customHeight="1" x14ac:dyDescent="0.45"/>
    <row r="1081" ht="22.5" customHeight="1" x14ac:dyDescent="0.45"/>
    <row r="1082" ht="22.5" customHeight="1" x14ac:dyDescent="0.45"/>
    <row r="1083" ht="22.5" customHeight="1" x14ac:dyDescent="0.45"/>
    <row r="1084" ht="22.5" customHeight="1" x14ac:dyDescent="0.45"/>
    <row r="1085" ht="22.5" customHeight="1" x14ac:dyDescent="0.45"/>
    <row r="1086" ht="22.5" customHeight="1" x14ac:dyDescent="0.45"/>
    <row r="1087" ht="22.5" customHeight="1" x14ac:dyDescent="0.45"/>
    <row r="1088" ht="22.5" customHeight="1" x14ac:dyDescent="0.45"/>
    <row r="1089" ht="22.5" customHeight="1" x14ac:dyDescent="0.45"/>
    <row r="1090" ht="22.5" customHeight="1" x14ac:dyDescent="0.45"/>
    <row r="1091" ht="22.5" customHeight="1" x14ac:dyDescent="0.45"/>
    <row r="1092" ht="22.5" customHeight="1" x14ac:dyDescent="0.45"/>
    <row r="1093" ht="22.5" customHeight="1" x14ac:dyDescent="0.45"/>
    <row r="1094" ht="22.5" customHeight="1" x14ac:dyDescent="0.45"/>
    <row r="1095" ht="22.5" customHeight="1" x14ac:dyDescent="0.45"/>
    <row r="1096" ht="22.5" customHeight="1" x14ac:dyDescent="0.45"/>
    <row r="1097" ht="22.5" customHeight="1" x14ac:dyDescent="0.45"/>
    <row r="1098" ht="22.5" customHeight="1" x14ac:dyDescent="0.45"/>
    <row r="1099" ht="22.5" customHeight="1" x14ac:dyDescent="0.45"/>
    <row r="1100" ht="22.5" customHeight="1" x14ac:dyDescent="0.45"/>
    <row r="1101" ht="22.5" customHeight="1" x14ac:dyDescent="0.45"/>
    <row r="1102" ht="22.5" customHeight="1" x14ac:dyDescent="0.45"/>
    <row r="1103" ht="22.5" customHeight="1" x14ac:dyDescent="0.45"/>
    <row r="1104" ht="22.5" customHeight="1" x14ac:dyDescent="0.45"/>
    <row r="1105" ht="22.5" customHeight="1" x14ac:dyDescent="0.45"/>
    <row r="1106" ht="22.5" customHeight="1" x14ac:dyDescent="0.45"/>
    <row r="1107" ht="22.5" customHeight="1" x14ac:dyDescent="0.45"/>
    <row r="1108" ht="22.5" customHeight="1" x14ac:dyDescent="0.45"/>
    <row r="1109" ht="22.5" customHeight="1" x14ac:dyDescent="0.45"/>
    <row r="1110" ht="22.5" customHeight="1" x14ac:dyDescent="0.45"/>
    <row r="1111" ht="22.5" customHeight="1" x14ac:dyDescent="0.45"/>
    <row r="1112" ht="22.5" customHeight="1" x14ac:dyDescent="0.45"/>
    <row r="1113" ht="22.5" customHeight="1" x14ac:dyDescent="0.45"/>
    <row r="1114" ht="22.5" customHeight="1" x14ac:dyDescent="0.45"/>
    <row r="1115" ht="22.5" customHeight="1" x14ac:dyDescent="0.45"/>
    <row r="1116" ht="22.5" customHeight="1" x14ac:dyDescent="0.45"/>
    <row r="1117" ht="22.5" customHeight="1" x14ac:dyDescent="0.45"/>
    <row r="1118" ht="22.5" customHeight="1" x14ac:dyDescent="0.45"/>
    <row r="1119" ht="22.5" customHeight="1" x14ac:dyDescent="0.45"/>
    <row r="1120" ht="22.5" customHeight="1" x14ac:dyDescent="0.45"/>
    <row r="1121" ht="22.5" customHeight="1" x14ac:dyDescent="0.45"/>
    <row r="1122" ht="22.5" customHeight="1" x14ac:dyDescent="0.45"/>
    <row r="1123" ht="22.5" customHeight="1" x14ac:dyDescent="0.45"/>
    <row r="1124" ht="22.5" customHeight="1" x14ac:dyDescent="0.45"/>
    <row r="1125" ht="22.5" customHeight="1" x14ac:dyDescent="0.45"/>
    <row r="1126" ht="22.5" customHeight="1" x14ac:dyDescent="0.45"/>
    <row r="1127" ht="22.5" customHeight="1" x14ac:dyDescent="0.45"/>
    <row r="1128" ht="22.5" customHeight="1" x14ac:dyDescent="0.45"/>
    <row r="1129" ht="22.5" customHeight="1" x14ac:dyDescent="0.45"/>
    <row r="1130" ht="22.5" customHeight="1" x14ac:dyDescent="0.45"/>
    <row r="1131" ht="22.5" customHeight="1" x14ac:dyDescent="0.45"/>
    <row r="1132" ht="22.5" customHeight="1" x14ac:dyDescent="0.45"/>
    <row r="1133" ht="22.5" customHeight="1" x14ac:dyDescent="0.45"/>
    <row r="1134" ht="22.5" customHeight="1" x14ac:dyDescent="0.45"/>
    <row r="1135" ht="22.5" customHeight="1" x14ac:dyDescent="0.45"/>
    <row r="1136" ht="22.5" customHeight="1" x14ac:dyDescent="0.45"/>
    <row r="1137" ht="22.5" customHeight="1" x14ac:dyDescent="0.45"/>
    <row r="1138" ht="22.5" customHeight="1" x14ac:dyDescent="0.45"/>
    <row r="1139" ht="22.5" customHeight="1" x14ac:dyDescent="0.45"/>
    <row r="1140" ht="22.5" customHeight="1" x14ac:dyDescent="0.45"/>
    <row r="1141" ht="22.5" customHeight="1" x14ac:dyDescent="0.45"/>
    <row r="1142" ht="22.5" customHeight="1" x14ac:dyDescent="0.45"/>
    <row r="1143" ht="22.5" customHeight="1" x14ac:dyDescent="0.45"/>
    <row r="1144" ht="22.5" customHeight="1" x14ac:dyDescent="0.45"/>
    <row r="1145" ht="22.5" customHeight="1" x14ac:dyDescent="0.45"/>
    <row r="1146" ht="22.5" customHeight="1" x14ac:dyDescent="0.45"/>
    <row r="1147" ht="22.5" customHeight="1" x14ac:dyDescent="0.45"/>
    <row r="1148" ht="22.5" customHeight="1" x14ac:dyDescent="0.45"/>
    <row r="1149" ht="22.5" customHeight="1" x14ac:dyDescent="0.45"/>
    <row r="1150" ht="22.5" customHeight="1" x14ac:dyDescent="0.45"/>
    <row r="1151" ht="22.5" customHeight="1" x14ac:dyDescent="0.45"/>
    <row r="1152" ht="22.5" customHeight="1" x14ac:dyDescent="0.45"/>
    <row r="1153" ht="22.5" customHeight="1" x14ac:dyDescent="0.45"/>
    <row r="1154" ht="22.5" customHeight="1" x14ac:dyDescent="0.45"/>
    <row r="1155" ht="22.5" customHeight="1" x14ac:dyDescent="0.45"/>
    <row r="1156" ht="22.5" customHeight="1" x14ac:dyDescent="0.45"/>
    <row r="1157" ht="22.5" customHeight="1" x14ac:dyDescent="0.45"/>
    <row r="1158" ht="22.5" customHeight="1" x14ac:dyDescent="0.45"/>
    <row r="1159" ht="22.5" customHeight="1" x14ac:dyDescent="0.45"/>
    <row r="1160" ht="22.5" customHeight="1" x14ac:dyDescent="0.45"/>
    <row r="1161" ht="22.5" customHeight="1" x14ac:dyDescent="0.45"/>
    <row r="1162" ht="22.5" customHeight="1" x14ac:dyDescent="0.45"/>
    <row r="1163" ht="22.5" customHeight="1" x14ac:dyDescent="0.45"/>
    <row r="1164" ht="22.5" customHeight="1" x14ac:dyDescent="0.45"/>
    <row r="1165" ht="22.5" customHeight="1" x14ac:dyDescent="0.45"/>
    <row r="1166" ht="22.5" customHeight="1" x14ac:dyDescent="0.45"/>
    <row r="1167" ht="22.5" customHeight="1" x14ac:dyDescent="0.45"/>
    <row r="1168" ht="22.5" customHeight="1" x14ac:dyDescent="0.45"/>
    <row r="1169" ht="22.5" customHeight="1" x14ac:dyDescent="0.45"/>
    <row r="1170" ht="22.5" customHeight="1" x14ac:dyDescent="0.45"/>
    <row r="1171" ht="22.5" customHeight="1" x14ac:dyDescent="0.45"/>
    <row r="1172" ht="22.5" customHeight="1" x14ac:dyDescent="0.45"/>
    <row r="1173" ht="22.5" customHeight="1" x14ac:dyDescent="0.45"/>
    <row r="1174" ht="22.5" customHeight="1" x14ac:dyDescent="0.45"/>
    <row r="1175" ht="22.5" customHeight="1" x14ac:dyDescent="0.45"/>
    <row r="1176" ht="22.5" customHeight="1" x14ac:dyDescent="0.45"/>
    <row r="1177" ht="22.5" customHeight="1" x14ac:dyDescent="0.45"/>
    <row r="1178" ht="22.5" customHeight="1" x14ac:dyDescent="0.45"/>
    <row r="1179" ht="22.5" customHeight="1" x14ac:dyDescent="0.45"/>
    <row r="1180" ht="22.5" customHeight="1" x14ac:dyDescent="0.45"/>
    <row r="1181" ht="22.5" customHeight="1" x14ac:dyDescent="0.45"/>
    <row r="1182" ht="22.5" customHeight="1" x14ac:dyDescent="0.45"/>
    <row r="1183" ht="22.5" customHeight="1" x14ac:dyDescent="0.45"/>
    <row r="1184" ht="22.5" customHeight="1" x14ac:dyDescent="0.45"/>
    <row r="1185" ht="22.5" customHeight="1" x14ac:dyDescent="0.45"/>
    <row r="1186" ht="22.5" customHeight="1" x14ac:dyDescent="0.45"/>
    <row r="1187" ht="22.5" customHeight="1" x14ac:dyDescent="0.45"/>
    <row r="1188" ht="22.5" customHeight="1" x14ac:dyDescent="0.45"/>
    <row r="1189" ht="22.5" customHeight="1" x14ac:dyDescent="0.45"/>
    <row r="1190" ht="22.5" customHeight="1" x14ac:dyDescent="0.45"/>
    <row r="1191" ht="22.5" customHeight="1" x14ac:dyDescent="0.45"/>
    <row r="1192" ht="22.5" customHeight="1" x14ac:dyDescent="0.45"/>
    <row r="1193" ht="22.5" customHeight="1" x14ac:dyDescent="0.45"/>
    <row r="1194" ht="22.5" customHeight="1" x14ac:dyDescent="0.45"/>
    <row r="1195" ht="22.5" customHeight="1" x14ac:dyDescent="0.45"/>
    <row r="1196" ht="22.5" customHeight="1" x14ac:dyDescent="0.45"/>
    <row r="1197" ht="22.5" customHeight="1" x14ac:dyDescent="0.45"/>
    <row r="1198" ht="22.5" customHeight="1" x14ac:dyDescent="0.45"/>
    <row r="1199" ht="22.5" customHeight="1" x14ac:dyDescent="0.45"/>
    <row r="1200" ht="22.5" customHeight="1" x14ac:dyDescent="0.45"/>
    <row r="1201" ht="22.5" customHeight="1" x14ac:dyDescent="0.45"/>
    <row r="1202" ht="22.5" customHeight="1" x14ac:dyDescent="0.45"/>
    <row r="1203" ht="22.5" customHeight="1" x14ac:dyDescent="0.45"/>
    <row r="1204" ht="22.5" customHeight="1" x14ac:dyDescent="0.45"/>
    <row r="1205" ht="22.5" customHeight="1" x14ac:dyDescent="0.45"/>
    <row r="1206" ht="22.5" customHeight="1" x14ac:dyDescent="0.45"/>
    <row r="1207" ht="22.5" customHeight="1" x14ac:dyDescent="0.45"/>
    <row r="1208" ht="22.5" customHeight="1" x14ac:dyDescent="0.45"/>
    <row r="1209" ht="22.5" customHeight="1" x14ac:dyDescent="0.45"/>
    <row r="1210" ht="22.5" customHeight="1" x14ac:dyDescent="0.45"/>
    <row r="1211" ht="22.5" customHeight="1" x14ac:dyDescent="0.45"/>
    <row r="1212" ht="22.5" customHeight="1" x14ac:dyDescent="0.45"/>
    <row r="1213" ht="22.5" customHeight="1" x14ac:dyDescent="0.45"/>
    <row r="1214" ht="22.5" customHeight="1" x14ac:dyDescent="0.45"/>
    <row r="1215" ht="22.5" customHeight="1" x14ac:dyDescent="0.45"/>
    <row r="1216" ht="22.5" customHeight="1" x14ac:dyDescent="0.45"/>
    <row r="1217" ht="22.5" customHeight="1" x14ac:dyDescent="0.45"/>
    <row r="1218" ht="22.5" customHeight="1" x14ac:dyDescent="0.45"/>
    <row r="1219" ht="22.5" customHeight="1" x14ac:dyDescent="0.45"/>
    <row r="1220" ht="22.5" customHeight="1" x14ac:dyDescent="0.45"/>
    <row r="1221" ht="22.5" customHeight="1" x14ac:dyDescent="0.45"/>
    <row r="1222" ht="22.5" customHeight="1" x14ac:dyDescent="0.45"/>
    <row r="1223" ht="22.5" customHeight="1" x14ac:dyDescent="0.45"/>
    <row r="1224" ht="22.5" customHeight="1" x14ac:dyDescent="0.45"/>
    <row r="1225" ht="22.5" customHeight="1" x14ac:dyDescent="0.45"/>
    <row r="1226" ht="22.5" customHeight="1" x14ac:dyDescent="0.45"/>
    <row r="1227" ht="22.5" customHeight="1" x14ac:dyDescent="0.45"/>
    <row r="1228" ht="22.5" customHeight="1" x14ac:dyDescent="0.45"/>
    <row r="1229" ht="22.5" customHeight="1" x14ac:dyDescent="0.45"/>
    <row r="1230" ht="22.5" customHeight="1" x14ac:dyDescent="0.45"/>
    <row r="1231" ht="22.5" customHeight="1" x14ac:dyDescent="0.45"/>
    <row r="1232" ht="22.5" customHeight="1" x14ac:dyDescent="0.45"/>
    <row r="1233" ht="22.5" customHeight="1" x14ac:dyDescent="0.45"/>
    <row r="1234" ht="22.5" customHeight="1" x14ac:dyDescent="0.45"/>
    <row r="1235" ht="22.5" customHeight="1" x14ac:dyDescent="0.45"/>
    <row r="1236" ht="22.5" customHeight="1" x14ac:dyDescent="0.45"/>
    <row r="1237" ht="22.5" customHeight="1" x14ac:dyDescent="0.45"/>
    <row r="1238" ht="22.5" customHeight="1" x14ac:dyDescent="0.45"/>
    <row r="1239" ht="22.5" customHeight="1" x14ac:dyDescent="0.45"/>
    <row r="1240" ht="22.5" customHeight="1" x14ac:dyDescent="0.45"/>
    <row r="1241" ht="22.5" customHeight="1" x14ac:dyDescent="0.45"/>
    <row r="1242" ht="22.5" customHeight="1" x14ac:dyDescent="0.45"/>
    <row r="1243" ht="22.5" customHeight="1" x14ac:dyDescent="0.45"/>
    <row r="1244" ht="22.5" customHeight="1" x14ac:dyDescent="0.45"/>
    <row r="1245" ht="22.5" customHeight="1" x14ac:dyDescent="0.45"/>
    <row r="1246" ht="22.5" customHeight="1" x14ac:dyDescent="0.45"/>
    <row r="1247" ht="22.5" customHeight="1" x14ac:dyDescent="0.45"/>
    <row r="1248" ht="22.5" customHeight="1" x14ac:dyDescent="0.45"/>
    <row r="1249" ht="22.5" customHeight="1" x14ac:dyDescent="0.45"/>
    <row r="1250" ht="22.5" customHeight="1" x14ac:dyDescent="0.45"/>
    <row r="1251" ht="22.5" customHeight="1" x14ac:dyDescent="0.45"/>
    <row r="1252" ht="22.5" customHeight="1" x14ac:dyDescent="0.45"/>
    <row r="1253" ht="22.5" customHeight="1" x14ac:dyDescent="0.45"/>
    <row r="1254" ht="22.5" customHeight="1" x14ac:dyDescent="0.45"/>
    <row r="1255" ht="22.5" customHeight="1" x14ac:dyDescent="0.45"/>
    <row r="1256" ht="22.5" customHeight="1" x14ac:dyDescent="0.45"/>
    <row r="1257" ht="22.5" customHeight="1" x14ac:dyDescent="0.45"/>
    <row r="1258" ht="22.5" customHeight="1" x14ac:dyDescent="0.45"/>
    <row r="1259" ht="22.5" customHeight="1" x14ac:dyDescent="0.45"/>
    <row r="1260" ht="22.5" customHeight="1" x14ac:dyDescent="0.45"/>
    <row r="1261" ht="22.5" customHeight="1" x14ac:dyDescent="0.45"/>
    <row r="1262" ht="22.5" customHeight="1" x14ac:dyDescent="0.45"/>
    <row r="1263" ht="22.5" customHeight="1" x14ac:dyDescent="0.45"/>
    <row r="1264" ht="22.5" customHeight="1" x14ac:dyDescent="0.45"/>
    <row r="1265" ht="22.5" customHeight="1" x14ac:dyDescent="0.45"/>
    <row r="1266" ht="22.5" customHeight="1" x14ac:dyDescent="0.45"/>
    <row r="1267" ht="22.5" customHeight="1" x14ac:dyDescent="0.45"/>
    <row r="1268" ht="22.5" customHeight="1" x14ac:dyDescent="0.45"/>
    <row r="1269" ht="22.5" customHeight="1" x14ac:dyDescent="0.45"/>
    <row r="1270" ht="22.5" customHeight="1" x14ac:dyDescent="0.45"/>
    <row r="1271" ht="22.5" customHeight="1" x14ac:dyDescent="0.45"/>
    <row r="1272" ht="22.5" customHeight="1" x14ac:dyDescent="0.45"/>
    <row r="1273" ht="22.5" customHeight="1" x14ac:dyDescent="0.45"/>
    <row r="1274" ht="22.5" customHeight="1" x14ac:dyDescent="0.45"/>
    <row r="1275" ht="22.5" customHeight="1" x14ac:dyDescent="0.45"/>
    <row r="1276" ht="22.5" customHeight="1" x14ac:dyDescent="0.45"/>
    <row r="1277" ht="22.5" customHeight="1" x14ac:dyDescent="0.45"/>
    <row r="1278" ht="22.5" customHeight="1" x14ac:dyDescent="0.45"/>
    <row r="1279" ht="22.5" customHeight="1" x14ac:dyDescent="0.45"/>
    <row r="1280" ht="22.5" customHeight="1" x14ac:dyDescent="0.45"/>
    <row r="1281" ht="22.5" customHeight="1" x14ac:dyDescent="0.45"/>
    <row r="1282" ht="22.5" customHeight="1" x14ac:dyDescent="0.45"/>
    <row r="1283" ht="22.5" customHeight="1" x14ac:dyDescent="0.45"/>
    <row r="1284" ht="22.5" customHeight="1" x14ac:dyDescent="0.45"/>
    <row r="1285" ht="22.5" customHeight="1" x14ac:dyDescent="0.45"/>
    <row r="1286" ht="22.5" customHeight="1" x14ac:dyDescent="0.45"/>
    <row r="1287" ht="22.5" customHeight="1" x14ac:dyDescent="0.45"/>
    <row r="1288" ht="22.5" customHeight="1" x14ac:dyDescent="0.45"/>
    <row r="1289" ht="22.5" customHeight="1" x14ac:dyDescent="0.45"/>
    <row r="1290" ht="22.5" customHeight="1" x14ac:dyDescent="0.45"/>
    <row r="1291" ht="22.5" customHeight="1" x14ac:dyDescent="0.45"/>
    <row r="1292" ht="22.5" customHeight="1" x14ac:dyDescent="0.45"/>
    <row r="1293" ht="22.5" customHeight="1" x14ac:dyDescent="0.45"/>
    <row r="1294" ht="22.5" customHeight="1" x14ac:dyDescent="0.45"/>
    <row r="1295" ht="22.5" customHeight="1" x14ac:dyDescent="0.45"/>
    <row r="1296" ht="22.5" customHeight="1" x14ac:dyDescent="0.45"/>
    <row r="1297" ht="22.5" customHeight="1" x14ac:dyDescent="0.45"/>
    <row r="1298" ht="22.5" customHeight="1" x14ac:dyDescent="0.45"/>
    <row r="1299" ht="22.5" customHeight="1" x14ac:dyDescent="0.45"/>
    <row r="1300" ht="22.5" customHeight="1" x14ac:dyDescent="0.45"/>
    <row r="1301" ht="22.5" customHeight="1" x14ac:dyDescent="0.45"/>
    <row r="1302" ht="22.5" customHeight="1" x14ac:dyDescent="0.45"/>
    <row r="1303" ht="22.5" customHeight="1" x14ac:dyDescent="0.45"/>
    <row r="1304" ht="22.5" customHeight="1" x14ac:dyDescent="0.45"/>
    <row r="1305" ht="22.5" customHeight="1" x14ac:dyDescent="0.45"/>
    <row r="1306" ht="22.5" customHeight="1" x14ac:dyDescent="0.45"/>
    <row r="1307" ht="22.5" customHeight="1" x14ac:dyDescent="0.45"/>
    <row r="1308" ht="22.5" customHeight="1" x14ac:dyDescent="0.45"/>
    <row r="1309" ht="22.5" customHeight="1" x14ac:dyDescent="0.45"/>
    <row r="1310" ht="22.5" customHeight="1" x14ac:dyDescent="0.45"/>
    <row r="1311" ht="22.5" customHeight="1" x14ac:dyDescent="0.45"/>
    <row r="1312" ht="22.5" customHeight="1" x14ac:dyDescent="0.45"/>
    <row r="1313" ht="22.5" customHeight="1" x14ac:dyDescent="0.45"/>
    <row r="1314" ht="22.5" customHeight="1" x14ac:dyDescent="0.45"/>
    <row r="1315" ht="22.5" customHeight="1" x14ac:dyDescent="0.45"/>
    <row r="1316" ht="22.5" customHeight="1" x14ac:dyDescent="0.45"/>
    <row r="1317" ht="22.5" customHeight="1" x14ac:dyDescent="0.45"/>
    <row r="1318" ht="22.5" customHeight="1" x14ac:dyDescent="0.45"/>
    <row r="1319" ht="22.5" customHeight="1" x14ac:dyDescent="0.45"/>
  </sheetData>
  <mergeCells count="1">
    <mergeCell ref="B2:G2"/>
  </mergeCells>
  <pageMargins left="0.7" right="0.7" top="0.75" bottom="0.75" header="0.3" footer="0.3"/>
  <pageSetup paperSize="9" orientation="portrait" r:id="rId1"/>
  <legacyDrawing r:id="rId2"/>
  <tableParts count="1">
    <tablePart r:id="rId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52E51D-55BB-4557-B76B-BCFA2C008B60}">
  <sheetPr>
    <tabColor theme="6" tint="-0.499984740745262"/>
  </sheetPr>
  <dimension ref="B2:Q1320"/>
  <sheetViews>
    <sheetView showGridLines="0" workbookViewId="0">
      <pane ySplit="4" topLeftCell="A5" activePane="bottomLeft" state="frozen"/>
      <selection pane="bottomLeft" activeCell="F15" sqref="F15"/>
    </sheetView>
  </sheetViews>
  <sheetFormatPr defaultRowHeight="14.25" x14ac:dyDescent="0.45"/>
  <cols>
    <col min="1" max="1" width="3.6640625" customWidth="1"/>
    <col min="2" max="2" width="9.9296875" customWidth="1"/>
    <col min="3" max="3" width="23" customWidth="1"/>
    <col min="4" max="4" width="16.06640625" customWidth="1"/>
    <col min="5" max="5" width="11.796875" customWidth="1"/>
    <col min="6" max="6" width="13.265625" customWidth="1"/>
    <col min="7" max="7" width="19.9296875" customWidth="1"/>
    <col min="8" max="8" width="16.06640625" customWidth="1"/>
    <col min="9" max="9" width="18.1328125" customWidth="1"/>
    <col min="10" max="10" width="12.9296875" customWidth="1"/>
    <col min="11" max="11" width="21.796875" customWidth="1"/>
    <col min="12" max="12" width="15.19921875" customWidth="1"/>
    <col min="13" max="13" width="14.3984375" customWidth="1"/>
    <col min="14" max="14" width="11.86328125" customWidth="1"/>
    <col min="15" max="15" width="14.265625" customWidth="1"/>
    <col min="16" max="16" width="12.46484375" customWidth="1"/>
    <col min="17" max="17" width="11.33203125" customWidth="1"/>
  </cols>
  <sheetData>
    <row r="2" spans="2:17" ht="38.65" customHeight="1" thickBot="1" x14ac:dyDescent="0.5">
      <c r="B2" s="73" t="s">
        <v>123</v>
      </c>
      <c r="C2" s="74"/>
      <c r="D2" s="74"/>
      <c r="E2" s="74"/>
      <c r="F2" s="74"/>
      <c r="G2" s="74"/>
      <c r="H2" s="74"/>
      <c r="I2" s="74"/>
      <c r="J2" s="74"/>
      <c r="K2" s="74"/>
      <c r="L2" s="74"/>
      <c r="M2" s="74"/>
      <c r="N2" s="74"/>
      <c r="O2" s="74"/>
      <c r="P2" s="74"/>
      <c r="Q2" s="75"/>
    </row>
    <row r="3" spans="2:17" ht="27.75" customHeight="1" thickTop="1" thickBot="1" x14ac:dyDescent="0.5">
      <c r="B3" s="78" t="s">
        <v>129</v>
      </c>
      <c r="C3" s="76"/>
      <c r="D3" s="76"/>
      <c r="E3" s="76" t="s">
        <v>412</v>
      </c>
      <c r="F3" s="76"/>
      <c r="G3" s="76"/>
      <c r="H3" s="76"/>
      <c r="I3" s="76" t="s">
        <v>128</v>
      </c>
      <c r="J3" s="76"/>
      <c r="K3" s="76"/>
      <c r="L3" s="76"/>
      <c r="M3" s="76"/>
      <c r="N3" s="76"/>
      <c r="O3" s="76"/>
      <c r="P3" s="76"/>
      <c r="Q3" s="77"/>
    </row>
    <row r="4" spans="2:17" ht="22.5" customHeight="1" thickTop="1" x14ac:dyDescent="0.45">
      <c r="B4" s="38" t="s">
        <v>4</v>
      </c>
      <c r="C4" s="39" t="s">
        <v>124</v>
      </c>
      <c r="D4" s="39" t="s">
        <v>125</v>
      </c>
      <c r="E4" s="39" t="s">
        <v>427</v>
      </c>
      <c r="F4" s="39" t="s">
        <v>428</v>
      </c>
      <c r="G4" s="39" t="s">
        <v>437</v>
      </c>
      <c r="H4" s="39" t="s">
        <v>429</v>
      </c>
      <c r="I4" s="39" t="s">
        <v>100</v>
      </c>
      <c r="J4" s="39" t="s">
        <v>102</v>
      </c>
      <c r="K4" s="39" t="s">
        <v>103</v>
      </c>
      <c r="L4" s="39" t="s">
        <v>101</v>
      </c>
      <c r="M4" s="39" t="s">
        <v>104</v>
      </c>
      <c r="N4" s="39" t="s">
        <v>127</v>
      </c>
      <c r="O4" s="39" t="s">
        <v>99</v>
      </c>
      <c r="P4" s="39" t="s">
        <v>116</v>
      </c>
      <c r="Q4" s="40" t="s">
        <v>126</v>
      </c>
    </row>
    <row r="5" spans="2:17" ht="22.5" customHeight="1" x14ac:dyDescent="0.45">
      <c r="B5" s="1">
        <v>2017</v>
      </c>
      <c r="C5" s="1" t="s">
        <v>23</v>
      </c>
      <c r="D5" s="1">
        <v>2</v>
      </c>
      <c r="E5" s="1">
        <v>1</v>
      </c>
      <c r="F5" s="1"/>
      <c r="G5" s="1"/>
      <c r="H5" s="1"/>
      <c r="I5" s="43">
        <v>55</v>
      </c>
      <c r="J5" s="43">
        <v>20</v>
      </c>
      <c r="K5" s="43">
        <v>0</v>
      </c>
      <c r="L5" s="43">
        <v>55</v>
      </c>
      <c r="M5" s="43">
        <v>3</v>
      </c>
      <c r="N5" s="43">
        <v>5</v>
      </c>
      <c r="O5" s="43">
        <v>58</v>
      </c>
      <c r="P5" s="43">
        <v>0</v>
      </c>
      <c r="Q5" s="43">
        <f>SUM(Table27[[#This Row],[Accomodation]:[Pre-Trip Purchases]])</f>
        <v>196</v>
      </c>
    </row>
    <row r="6" spans="2:17" ht="22.5" customHeight="1" x14ac:dyDescent="0.45">
      <c r="B6" s="1">
        <v>2017</v>
      </c>
      <c r="C6" s="1" t="s">
        <v>36</v>
      </c>
      <c r="D6" s="1">
        <v>5</v>
      </c>
      <c r="E6" s="1">
        <v>4</v>
      </c>
      <c r="F6" s="1"/>
      <c r="G6" s="1"/>
      <c r="H6" s="1">
        <v>1</v>
      </c>
      <c r="I6" s="43">
        <v>244</v>
      </c>
      <c r="J6" s="43">
        <v>59</v>
      </c>
      <c r="K6" s="43">
        <v>45.460000000000008</v>
      </c>
      <c r="L6" s="43">
        <v>162.12</v>
      </c>
      <c r="M6" s="43">
        <v>3</v>
      </c>
      <c r="N6" s="43">
        <v>7</v>
      </c>
      <c r="O6" s="43">
        <v>81.459999999999994</v>
      </c>
      <c r="P6" s="43">
        <v>65.680000000000007</v>
      </c>
      <c r="Q6" s="43">
        <f>SUM(Table27[[#This Row],[Accomodation]:[Pre-Trip Purchases]])</f>
        <v>667.72</v>
      </c>
    </row>
    <row r="7" spans="2:17" ht="22.5" customHeight="1" x14ac:dyDescent="0.45">
      <c r="B7" s="1">
        <v>2018</v>
      </c>
      <c r="C7" s="1" t="s">
        <v>413</v>
      </c>
      <c r="D7" s="1">
        <v>114</v>
      </c>
      <c r="E7" s="1">
        <v>25</v>
      </c>
      <c r="F7" s="1">
        <v>23</v>
      </c>
      <c r="G7" s="1">
        <v>39</v>
      </c>
      <c r="H7" s="1">
        <v>26</v>
      </c>
      <c r="I7" s="43">
        <v>1948.3400000000001</v>
      </c>
      <c r="J7" s="43">
        <v>1125.76</v>
      </c>
      <c r="K7" s="43">
        <v>1206.0599999999997</v>
      </c>
      <c r="L7" s="43">
        <v>2170.11</v>
      </c>
      <c r="M7" s="43">
        <v>137.73999999999998</v>
      </c>
      <c r="N7" s="43">
        <v>1047.9299999999998</v>
      </c>
      <c r="O7" s="43">
        <v>1437.03</v>
      </c>
      <c r="P7" s="43">
        <v>1978.11</v>
      </c>
      <c r="Q7" s="43">
        <f>SUM(Table27[[#This Row],[Accomodation]:[Pre-Trip Purchases]])</f>
        <v>11051.080000000002</v>
      </c>
    </row>
    <row r="8" spans="2:17" ht="22.5" customHeight="1" x14ac:dyDescent="0.45">
      <c r="B8" s="1">
        <v>2019</v>
      </c>
      <c r="C8" s="1" t="s">
        <v>33</v>
      </c>
      <c r="D8" s="1">
        <v>4</v>
      </c>
      <c r="E8" s="1">
        <v>3</v>
      </c>
      <c r="F8" s="1"/>
      <c r="G8" s="1"/>
      <c r="H8" s="1"/>
      <c r="I8" s="43">
        <v>129.80000000000001</v>
      </c>
      <c r="J8" s="43">
        <v>35.15</v>
      </c>
      <c r="K8" s="43">
        <v>36.79</v>
      </c>
      <c r="L8" s="43">
        <v>19.739999999999998</v>
      </c>
      <c r="M8" s="43">
        <v>0.95</v>
      </c>
      <c r="N8" s="43">
        <v>6.04</v>
      </c>
      <c r="O8" s="43">
        <v>115</v>
      </c>
      <c r="P8" s="43">
        <v>0</v>
      </c>
      <c r="Q8" s="43">
        <f>SUM(Table27[[#This Row],[Accomodation]:[Pre-Trip Purchases]])</f>
        <v>343.47</v>
      </c>
    </row>
    <row r="9" spans="2:17" ht="22.5" customHeight="1" x14ac:dyDescent="0.45">
      <c r="B9" s="1"/>
      <c r="C9" s="1"/>
      <c r="D9" s="1"/>
      <c r="E9" s="1"/>
      <c r="F9" s="1"/>
      <c r="G9" s="1"/>
      <c r="H9" s="1"/>
      <c r="I9" s="43"/>
      <c r="J9" s="43"/>
      <c r="K9" s="43"/>
      <c r="L9" s="43"/>
      <c r="M9" s="43"/>
      <c r="N9" s="43"/>
      <c r="O9" s="43"/>
      <c r="P9" s="43"/>
      <c r="Q9" s="43"/>
    </row>
    <row r="10" spans="2:17" ht="22.5" customHeight="1" x14ac:dyDescent="0.45">
      <c r="B10" s="1"/>
      <c r="C10" s="1"/>
      <c r="D10" s="1"/>
      <c r="E10" s="1"/>
      <c r="F10" s="1"/>
      <c r="G10" s="1"/>
      <c r="H10" s="1"/>
      <c r="I10" s="43"/>
      <c r="J10" s="43"/>
      <c r="K10" s="43"/>
      <c r="L10" s="43"/>
      <c r="M10" s="43"/>
      <c r="N10" s="43"/>
      <c r="O10" s="43"/>
      <c r="P10" s="43"/>
      <c r="Q10" s="43"/>
    </row>
    <row r="11" spans="2:17" ht="22.5" customHeight="1" x14ac:dyDescent="0.45">
      <c r="B11" s="1"/>
      <c r="C11" s="1"/>
      <c r="D11" s="1"/>
      <c r="E11" s="1"/>
      <c r="F11" s="1"/>
      <c r="G11" s="1"/>
      <c r="H11" s="1"/>
      <c r="I11" s="43"/>
      <c r="J11" s="43"/>
      <c r="K11" s="43"/>
      <c r="L11" s="43"/>
      <c r="M11" s="43"/>
      <c r="N11" s="43"/>
      <c r="O11" s="43"/>
      <c r="P11" s="43"/>
      <c r="Q11" s="43"/>
    </row>
    <row r="12" spans="2:17" ht="22.5" customHeight="1" x14ac:dyDescent="0.45">
      <c r="B12" s="1"/>
      <c r="C12" s="1"/>
      <c r="D12" s="1"/>
      <c r="E12" s="1"/>
      <c r="F12" s="1"/>
      <c r="G12" s="1"/>
      <c r="H12" s="1"/>
      <c r="I12" s="43"/>
      <c r="J12" s="43"/>
      <c r="K12" s="43"/>
      <c r="L12" s="43"/>
      <c r="M12" s="43"/>
      <c r="N12" s="43"/>
      <c r="O12" s="43"/>
      <c r="P12" s="43"/>
      <c r="Q12" s="43"/>
    </row>
    <row r="13" spans="2:17" ht="22.5" customHeight="1" x14ac:dyDescent="0.45">
      <c r="B13" s="1"/>
      <c r="C13" s="1"/>
      <c r="D13" s="1"/>
      <c r="E13" s="1"/>
      <c r="F13" s="1"/>
      <c r="G13" s="1"/>
      <c r="H13" s="1"/>
      <c r="I13" s="43"/>
      <c r="J13" s="43"/>
      <c r="K13" s="43"/>
      <c r="L13" s="43"/>
      <c r="M13" s="43"/>
      <c r="N13" s="43"/>
      <c r="O13" s="43"/>
      <c r="P13" s="43"/>
      <c r="Q13" s="43"/>
    </row>
    <row r="14" spans="2:17" ht="22.5" customHeight="1" x14ac:dyDescent="0.45">
      <c r="B14" s="1"/>
      <c r="C14" s="1"/>
      <c r="D14" s="1"/>
      <c r="E14" s="1"/>
      <c r="F14" s="1"/>
      <c r="G14" s="1"/>
      <c r="H14" s="1"/>
      <c r="I14" s="43"/>
      <c r="J14" s="43"/>
      <c r="K14" s="43"/>
      <c r="L14" s="43"/>
      <c r="M14" s="43"/>
      <c r="N14" s="43"/>
      <c r="O14" s="43"/>
      <c r="P14" s="43"/>
      <c r="Q14" s="43"/>
    </row>
    <row r="15" spans="2:17" ht="22.5" customHeight="1" x14ac:dyDescent="0.45">
      <c r="B15" s="1"/>
      <c r="C15" s="1"/>
      <c r="D15" s="1"/>
      <c r="E15" s="1"/>
      <c r="F15" s="1"/>
      <c r="G15" s="1"/>
      <c r="H15" s="1"/>
      <c r="I15" s="43"/>
      <c r="J15" s="43"/>
      <c r="K15" s="43"/>
      <c r="L15" s="43"/>
      <c r="M15" s="43"/>
      <c r="N15" s="43"/>
      <c r="O15" s="43"/>
      <c r="P15" s="43"/>
      <c r="Q15" s="43"/>
    </row>
    <row r="16" spans="2:17" ht="22.5" customHeight="1" x14ac:dyDescent="0.45">
      <c r="B16" s="1"/>
      <c r="C16" s="1"/>
      <c r="D16" s="1"/>
      <c r="E16" s="1"/>
      <c r="F16" s="1"/>
      <c r="G16" s="1"/>
      <c r="H16" s="1"/>
      <c r="I16" s="43"/>
      <c r="J16" s="43"/>
      <c r="K16" s="43"/>
      <c r="L16" s="43"/>
      <c r="M16" s="43"/>
      <c r="N16" s="43"/>
      <c r="O16" s="43"/>
      <c r="P16" s="43"/>
      <c r="Q16" s="43"/>
    </row>
    <row r="17" spans="2:17" ht="22.5" customHeight="1" x14ac:dyDescent="0.45">
      <c r="B17" s="1"/>
      <c r="C17" s="1"/>
      <c r="D17" s="1"/>
      <c r="E17" s="1"/>
      <c r="F17" s="1"/>
      <c r="G17" s="1"/>
      <c r="H17" s="1"/>
      <c r="I17" s="43"/>
      <c r="J17" s="43"/>
      <c r="K17" s="43"/>
      <c r="L17" s="43"/>
      <c r="M17" s="43"/>
      <c r="N17" s="43"/>
      <c r="O17" s="43"/>
      <c r="P17" s="43"/>
      <c r="Q17" s="43"/>
    </row>
    <row r="18" spans="2:17" ht="22.5" customHeight="1" x14ac:dyDescent="0.45">
      <c r="B18" s="1"/>
      <c r="C18" s="1"/>
      <c r="D18" s="1"/>
      <c r="E18" s="1"/>
      <c r="F18" s="1"/>
      <c r="G18" s="1"/>
      <c r="H18" s="1"/>
      <c r="I18" s="43"/>
      <c r="J18" s="43"/>
      <c r="K18" s="43"/>
      <c r="L18" s="43"/>
      <c r="M18" s="43"/>
      <c r="N18" s="43"/>
      <c r="O18" s="43"/>
      <c r="P18" s="43"/>
      <c r="Q18" s="43"/>
    </row>
    <row r="19" spans="2:17" ht="22.5" customHeight="1" x14ac:dyDescent="0.45">
      <c r="B19" s="1"/>
      <c r="C19" s="1"/>
      <c r="D19" s="1"/>
      <c r="E19" s="1"/>
      <c r="F19" s="1"/>
      <c r="G19" s="1"/>
      <c r="H19" s="1"/>
      <c r="I19" s="43"/>
      <c r="J19" s="43"/>
      <c r="K19" s="43"/>
      <c r="L19" s="43"/>
      <c r="M19" s="43"/>
      <c r="N19" s="43"/>
      <c r="O19" s="43"/>
      <c r="P19" s="43"/>
      <c r="Q19" s="43"/>
    </row>
    <row r="20" spans="2:17" ht="22.5" customHeight="1" x14ac:dyDescent="0.45">
      <c r="B20" s="1"/>
      <c r="C20" s="1"/>
      <c r="D20" s="1"/>
      <c r="E20" s="1"/>
      <c r="F20" s="1"/>
      <c r="G20" s="1"/>
      <c r="H20" s="1"/>
      <c r="I20" s="43"/>
      <c r="J20" s="43"/>
      <c r="K20" s="43"/>
      <c r="L20" s="43"/>
      <c r="M20" s="43"/>
      <c r="N20" s="43"/>
      <c r="O20" s="43"/>
      <c r="P20" s="43"/>
      <c r="Q20" s="43"/>
    </row>
    <row r="21" spans="2:17" ht="22.5" customHeight="1" x14ac:dyDescent="0.45">
      <c r="B21" s="1"/>
      <c r="C21" s="1"/>
      <c r="D21" s="1"/>
      <c r="E21" s="1"/>
      <c r="F21" s="1"/>
      <c r="G21" s="1"/>
      <c r="H21" s="1"/>
      <c r="I21" s="43"/>
      <c r="J21" s="43"/>
      <c r="K21" s="43"/>
      <c r="L21" s="43"/>
      <c r="M21" s="43"/>
      <c r="N21" s="43"/>
      <c r="O21" s="43"/>
      <c r="P21" s="43"/>
      <c r="Q21" s="43"/>
    </row>
    <row r="22" spans="2:17" ht="22.5" customHeight="1" x14ac:dyDescent="0.45">
      <c r="B22" s="1"/>
      <c r="C22" s="1"/>
      <c r="D22" s="1"/>
      <c r="E22" s="1"/>
      <c r="F22" s="1"/>
      <c r="G22" s="1"/>
      <c r="H22" s="1"/>
      <c r="I22" s="43"/>
      <c r="J22" s="43"/>
      <c r="K22" s="43"/>
      <c r="L22" s="43"/>
      <c r="M22" s="43"/>
      <c r="N22" s="43"/>
      <c r="O22" s="43"/>
      <c r="P22" s="43"/>
      <c r="Q22" s="43"/>
    </row>
    <row r="23" spans="2:17" ht="22.5" customHeight="1" x14ac:dyDescent="0.45">
      <c r="B23" s="1"/>
      <c r="C23" s="1"/>
      <c r="D23" s="1"/>
      <c r="E23" s="1"/>
      <c r="F23" s="1"/>
      <c r="G23" s="1"/>
      <c r="H23" s="1"/>
      <c r="I23" s="43"/>
      <c r="J23" s="43"/>
      <c r="K23" s="43"/>
      <c r="L23" s="43"/>
      <c r="M23" s="43"/>
      <c r="N23" s="43"/>
      <c r="O23" s="43"/>
      <c r="P23" s="43"/>
      <c r="Q23" s="43"/>
    </row>
    <row r="24" spans="2:17" ht="22.5" customHeight="1" x14ac:dyDescent="0.45">
      <c r="B24" s="1"/>
      <c r="C24" s="1"/>
      <c r="D24" s="1"/>
      <c r="E24" s="1"/>
      <c r="F24" s="1"/>
      <c r="G24" s="1"/>
      <c r="H24" s="1"/>
      <c r="I24" s="43"/>
      <c r="J24" s="43"/>
      <c r="K24" s="43"/>
      <c r="L24" s="43"/>
      <c r="M24" s="43"/>
      <c r="N24" s="43"/>
      <c r="O24" s="43"/>
      <c r="P24" s="43"/>
      <c r="Q24" s="43"/>
    </row>
    <row r="25" spans="2:17" ht="22.5" customHeight="1" x14ac:dyDescent="0.45">
      <c r="B25" s="1"/>
      <c r="C25" s="1"/>
      <c r="D25" s="1"/>
      <c r="E25" s="1"/>
      <c r="F25" s="1"/>
      <c r="G25" s="1"/>
      <c r="H25" s="1"/>
      <c r="I25" s="43"/>
      <c r="J25" s="43"/>
      <c r="K25" s="43"/>
      <c r="L25" s="43"/>
      <c r="M25" s="43"/>
      <c r="N25" s="43"/>
      <c r="O25" s="43"/>
      <c r="P25" s="43"/>
      <c r="Q25" s="43"/>
    </row>
    <row r="26" spans="2:17" ht="22.5" customHeight="1" x14ac:dyDescent="0.45">
      <c r="B26" s="1"/>
      <c r="C26" s="1"/>
      <c r="D26" s="1"/>
      <c r="E26" s="1"/>
      <c r="F26" s="1"/>
      <c r="G26" s="1"/>
      <c r="H26" s="1"/>
      <c r="I26" s="43"/>
      <c r="J26" s="43"/>
      <c r="K26" s="43"/>
      <c r="L26" s="43"/>
      <c r="M26" s="43"/>
      <c r="N26" s="43"/>
      <c r="O26" s="43"/>
      <c r="P26" s="43"/>
      <c r="Q26" s="43"/>
    </row>
    <row r="27" spans="2:17" ht="22.5" customHeight="1" x14ac:dyDescent="0.45">
      <c r="B27" s="1"/>
      <c r="C27" s="1"/>
      <c r="D27" s="1"/>
      <c r="E27" s="1"/>
      <c r="F27" s="1"/>
      <c r="G27" s="1"/>
      <c r="H27" s="1"/>
      <c r="I27" s="43"/>
      <c r="J27" s="43"/>
      <c r="K27" s="43"/>
      <c r="L27" s="43"/>
      <c r="M27" s="43"/>
      <c r="N27" s="43"/>
      <c r="O27" s="43"/>
      <c r="P27" s="43"/>
      <c r="Q27" s="43"/>
    </row>
    <row r="28" spans="2:17" ht="22.5" customHeight="1" x14ac:dyDescent="0.45">
      <c r="B28" s="1"/>
      <c r="C28" s="1"/>
      <c r="D28" s="1"/>
      <c r="E28" s="1"/>
      <c r="F28" s="1"/>
      <c r="G28" s="1"/>
      <c r="H28" s="1"/>
      <c r="I28" s="43"/>
      <c r="J28" s="43"/>
      <c r="K28" s="43"/>
      <c r="L28" s="43"/>
      <c r="M28" s="43"/>
      <c r="N28" s="43"/>
      <c r="O28" s="43"/>
      <c r="P28" s="43"/>
      <c r="Q28" s="43"/>
    </row>
    <row r="29" spans="2:17" ht="22.5" customHeight="1" x14ac:dyDescent="0.45">
      <c r="B29" s="1"/>
      <c r="C29" s="1"/>
      <c r="D29" s="1"/>
      <c r="E29" s="1"/>
      <c r="F29" s="1"/>
      <c r="G29" s="1"/>
      <c r="H29" s="1"/>
      <c r="I29" s="43"/>
      <c r="J29" s="43"/>
      <c r="K29" s="43"/>
      <c r="L29" s="43"/>
      <c r="M29" s="43"/>
      <c r="N29" s="43"/>
      <c r="O29" s="43"/>
      <c r="P29" s="43"/>
      <c r="Q29" s="43"/>
    </row>
    <row r="30" spans="2:17" ht="22.5" customHeight="1" x14ac:dyDescent="0.45">
      <c r="B30" s="1"/>
      <c r="C30" s="1"/>
      <c r="D30" s="1"/>
      <c r="E30" s="1"/>
      <c r="F30" s="1"/>
      <c r="G30" s="1"/>
      <c r="H30" s="1"/>
      <c r="I30" s="43"/>
      <c r="J30" s="43"/>
      <c r="K30" s="43"/>
      <c r="L30" s="43"/>
      <c r="M30" s="43"/>
      <c r="N30" s="43"/>
      <c r="O30" s="43"/>
      <c r="P30" s="43"/>
      <c r="Q30" s="43"/>
    </row>
    <row r="31" spans="2:17" ht="22.5" customHeight="1" x14ac:dyDescent="0.45">
      <c r="B31" s="1"/>
      <c r="C31" s="1"/>
      <c r="D31" s="1"/>
      <c r="E31" s="1"/>
      <c r="F31" s="1"/>
      <c r="G31" s="1"/>
      <c r="H31" s="1"/>
      <c r="I31" s="43"/>
      <c r="J31" s="43"/>
      <c r="K31" s="43"/>
      <c r="L31" s="43"/>
      <c r="M31" s="43"/>
      <c r="N31" s="43"/>
      <c r="O31" s="43"/>
      <c r="P31" s="43"/>
      <c r="Q31" s="43"/>
    </row>
    <row r="32" spans="2:17" ht="22.5" customHeight="1" x14ac:dyDescent="0.45">
      <c r="B32" s="1"/>
      <c r="C32" s="1"/>
      <c r="D32" s="1"/>
      <c r="E32" s="1"/>
      <c r="F32" s="1"/>
      <c r="G32" s="1"/>
      <c r="H32" s="1"/>
      <c r="I32" s="43"/>
      <c r="J32" s="43"/>
      <c r="K32" s="43"/>
      <c r="L32" s="43"/>
      <c r="M32" s="43"/>
      <c r="N32" s="43"/>
      <c r="O32" s="43"/>
      <c r="P32" s="43"/>
      <c r="Q32" s="43"/>
    </row>
    <row r="33" spans="2:17" ht="22.5" customHeight="1" x14ac:dyDescent="0.45">
      <c r="B33" s="1"/>
      <c r="C33" s="1"/>
      <c r="D33" s="1"/>
      <c r="E33" s="1"/>
      <c r="F33" s="1"/>
      <c r="G33" s="1"/>
      <c r="H33" s="1"/>
      <c r="I33" s="43"/>
      <c r="J33" s="43"/>
      <c r="K33" s="43"/>
      <c r="L33" s="43"/>
      <c r="M33" s="43"/>
      <c r="N33" s="43"/>
      <c r="O33" s="43"/>
      <c r="P33" s="43"/>
      <c r="Q33" s="43"/>
    </row>
    <row r="34" spans="2:17" ht="22.5" customHeight="1" x14ac:dyDescent="0.45">
      <c r="B34" s="1"/>
      <c r="C34" s="1"/>
      <c r="D34" s="1"/>
      <c r="E34" s="1"/>
      <c r="F34" s="1"/>
      <c r="G34" s="1"/>
      <c r="H34" s="1"/>
      <c r="I34" s="43"/>
      <c r="J34" s="43"/>
      <c r="K34" s="43"/>
      <c r="L34" s="43"/>
      <c r="M34" s="43"/>
      <c r="N34" s="43"/>
      <c r="O34" s="43"/>
      <c r="P34" s="43"/>
      <c r="Q34" s="43"/>
    </row>
    <row r="35" spans="2:17" ht="22.5" customHeight="1" x14ac:dyDescent="0.45">
      <c r="B35" s="1"/>
      <c r="C35" s="1"/>
      <c r="D35" s="1"/>
      <c r="E35" s="1"/>
      <c r="F35" s="1"/>
      <c r="G35" s="1"/>
      <c r="H35" s="1"/>
      <c r="I35" s="43"/>
      <c r="J35" s="43"/>
      <c r="K35" s="43"/>
      <c r="L35" s="43"/>
      <c r="M35" s="43"/>
      <c r="N35" s="43"/>
      <c r="O35" s="43"/>
      <c r="P35" s="43"/>
      <c r="Q35" s="43"/>
    </row>
    <row r="36" spans="2:17" ht="22.5" customHeight="1" x14ac:dyDescent="0.45">
      <c r="B36" s="1"/>
      <c r="C36" s="1"/>
      <c r="D36" s="1"/>
      <c r="E36" s="1"/>
      <c r="F36" s="1"/>
      <c r="G36" s="1"/>
      <c r="H36" s="1"/>
      <c r="I36" s="43"/>
      <c r="J36" s="43"/>
      <c r="K36" s="43"/>
      <c r="L36" s="43"/>
      <c r="M36" s="43"/>
      <c r="N36" s="43"/>
      <c r="O36" s="43"/>
      <c r="P36" s="43"/>
      <c r="Q36" s="43"/>
    </row>
    <row r="37" spans="2:17" ht="22.5" customHeight="1" x14ac:dyDescent="0.45">
      <c r="B37" s="1"/>
      <c r="C37" s="1"/>
      <c r="D37" s="1"/>
      <c r="E37" s="1"/>
      <c r="F37" s="1"/>
      <c r="G37" s="1"/>
      <c r="H37" s="1"/>
      <c r="I37" s="43"/>
      <c r="J37" s="43"/>
      <c r="K37" s="43"/>
      <c r="L37" s="43"/>
      <c r="M37" s="43"/>
      <c r="N37" s="43"/>
      <c r="O37" s="43"/>
      <c r="P37" s="43"/>
      <c r="Q37" s="43"/>
    </row>
    <row r="38" spans="2:17" ht="22.5" customHeight="1" x14ac:dyDescent="0.45">
      <c r="B38" s="1"/>
      <c r="C38" s="1"/>
      <c r="D38" s="1"/>
      <c r="E38" s="1"/>
      <c r="F38" s="1"/>
      <c r="G38" s="1"/>
      <c r="H38" s="1"/>
      <c r="I38" s="43"/>
      <c r="J38" s="43"/>
      <c r="K38" s="43"/>
      <c r="L38" s="43"/>
      <c r="M38" s="43"/>
      <c r="N38" s="43"/>
      <c r="O38" s="43"/>
      <c r="P38" s="43"/>
      <c r="Q38" s="43"/>
    </row>
    <row r="39" spans="2:17" ht="22.5" customHeight="1" x14ac:dyDescent="0.45">
      <c r="B39" s="1"/>
      <c r="C39" s="1"/>
      <c r="D39" s="1"/>
      <c r="E39" s="1"/>
      <c r="F39" s="1"/>
      <c r="G39" s="1"/>
      <c r="H39" s="1"/>
      <c r="I39" s="43"/>
      <c r="J39" s="43"/>
      <c r="K39" s="43"/>
      <c r="L39" s="43"/>
      <c r="M39" s="43"/>
      <c r="N39" s="43"/>
      <c r="O39" s="43"/>
      <c r="P39" s="43"/>
      <c r="Q39" s="43"/>
    </row>
    <row r="40" spans="2:17" ht="22.5" customHeight="1" x14ac:dyDescent="0.45">
      <c r="B40" s="1"/>
      <c r="C40" s="1"/>
      <c r="D40" s="1"/>
      <c r="E40" s="1"/>
      <c r="F40" s="1"/>
      <c r="G40" s="1"/>
      <c r="H40" s="1"/>
      <c r="I40" s="43"/>
      <c r="J40" s="43"/>
      <c r="K40" s="43"/>
      <c r="L40" s="43"/>
      <c r="M40" s="43"/>
      <c r="N40" s="43"/>
      <c r="O40" s="43"/>
      <c r="P40" s="43"/>
      <c r="Q40" s="43"/>
    </row>
    <row r="41" spans="2:17" ht="22.5" customHeight="1" x14ac:dyDescent="0.45">
      <c r="B41" s="1"/>
      <c r="C41" s="1"/>
      <c r="D41" s="1"/>
      <c r="E41" s="1"/>
      <c r="F41" s="1"/>
      <c r="G41" s="1"/>
      <c r="H41" s="1"/>
      <c r="I41" s="43"/>
      <c r="J41" s="43"/>
      <c r="K41" s="43"/>
      <c r="L41" s="43"/>
      <c r="M41" s="43"/>
      <c r="N41" s="43"/>
      <c r="O41" s="43"/>
      <c r="P41" s="43"/>
      <c r="Q41" s="43"/>
    </row>
    <row r="42" spans="2:17" ht="22.5" customHeight="1" x14ac:dyDescent="0.45">
      <c r="B42" s="1"/>
      <c r="C42" s="1"/>
      <c r="D42" s="1"/>
      <c r="E42" s="1"/>
      <c r="F42" s="1"/>
      <c r="G42" s="1"/>
      <c r="H42" s="1"/>
      <c r="I42" s="43"/>
      <c r="J42" s="43"/>
      <c r="K42" s="43"/>
      <c r="L42" s="43"/>
      <c r="M42" s="43"/>
      <c r="N42" s="43"/>
      <c r="O42" s="43"/>
      <c r="P42" s="43"/>
      <c r="Q42" s="43"/>
    </row>
    <row r="43" spans="2:17" ht="22.5" customHeight="1" x14ac:dyDescent="0.45">
      <c r="B43" s="1"/>
      <c r="C43" s="1"/>
      <c r="D43" s="1"/>
      <c r="E43" s="1"/>
      <c r="F43" s="1"/>
      <c r="G43" s="1"/>
      <c r="H43" s="1"/>
      <c r="I43" s="43"/>
      <c r="J43" s="43"/>
      <c r="K43" s="43"/>
      <c r="L43" s="43"/>
      <c r="M43" s="43"/>
      <c r="N43" s="43"/>
      <c r="O43" s="43"/>
      <c r="P43" s="43"/>
      <c r="Q43" s="43"/>
    </row>
    <row r="44" spans="2:17" ht="22.5" customHeight="1" x14ac:dyDescent="0.45">
      <c r="B44" s="1"/>
      <c r="C44" s="1"/>
      <c r="D44" s="1"/>
      <c r="E44" s="1"/>
      <c r="F44" s="1"/>
      <c r="G44" s="1"/>
      <c r="H44" s="1"/>
      <c r="I44" s="43"/>
      <c r="J44" s="43"/>
      <c r="K44" s="43"/>
      <c r="L44" s="43"/>
      <c r="M44" s="43"/>
      <c r="N44" s="43"/>
      <c r="O44" s="43"/>
      <c r="P44" s="43"/>
      <c r="Q44" s="43"/>
    </row>
    <row r="45" spans="2:17" ht="22.5" customHeight="1" x14ac:dyDescent="0.45">
      <c r="B45" s="1"/>
      <c r="C45" s="1"/>
      <c r="D45" s="1"/>
      <c r="E45" s="1"/>
      <c r="F45" s="1"/>
      <c r="G45" s="1"/>
      <c r="H45" s="1"/>
      <c r="I45" s="43"/>
      <c r="J45" s="43"/>
      <c r="K45" s="43"/>
      <c r="L45" s="43"/>
      <c r="M45" s="43"/>
      <c r="N45" s="43"/>
      <c r="O45" s="43"/>
      <c r="P45" s="43"/>
      <c r="Q45" s="43"/>
    </row>
    <row r="46" spans="2:17" ht="22.5" customHeight="1" x14ac:dyDescent="0.45">
      <c r="B46" s="1"/>
      <c r="C46" s="1"/>
      <c r="D46" s="1"/>
      <c r="E46" s="1"/>
      <c r="F46" s="1"/>
      <c r="G46" s="1"/>
      <c r="H46" s="1"/>
      <c r="I46" s="43"/>
      <c r="J46" s="43"/>
      <c r="K46" s="43"/>
      <c r="L46" s="43"/>
      <c r="M46" s="43"/>
      <c r="N46" s="43"/>
      <c r="O46" s="43"/>
      <c r="P46" s="43"/>
      <c r="Q46" s="43"/>
    </row>
    <row r="47" spans="2:17" ht="22.5" customHeight="1" x14ac:dyDescent="0.45">
      <c r="B47" s="1"/>
      <c r="C47" s="1"/>
      <c r="D47" s="1"/>
      <c r="E47" s="1"/>
      <c r="F47" s="1"/>
      <c r="G47" s="1"/>
      <c r="H47" s="1"/>
      <c r="I47" s="43"/>
      <c r="J47" s="43"/>
      <c r="K47" s="43"/>
      <c r="L47" s="43"/>
      <c r="M47" s="43"/>
      <c r="N47" s="43"/>
      <c r="O47" s="43"/>
      <c r="P47" s="43"/>
      <c r="Q47" s="43"/>
    </row>
    <row r="48" spans="2:17" ht="22.5" customHeight="1" x14ac:dyDescent="0.45">
      <c r="B48" s="1"/>
      <c r="C48" s="1"/>
      <c r="D48" s="1"/>
      <c r="E48" s="1"/>
      <c r="F48" s="1"/>
      <c r="G48" s="1"/>
      <c r="H48" s="1"/>
      <c r="I48" s="43"/>
      <c r="J48" s="43"/>
      <c r="K48" s="43"/>
      <c r="L48" s="43"/>
      <c r="M48" s="43"/>
      <c r="N48" s="43"/>
      <c r="O48" s="43"/>
      <c r="P48" s="43"/>
      <c r="Q48" s="43"/>
    </row>
    <row r="49" spans="2:17" ht="22.5" customHeight="1" x14ac:dyDescent="0.45">
      <c r="B49" s="1"/>
      <c r="C49" s="1"/>
      <c r="D49" s="1"/>
      <c r="E49" s="1"/>
      <c r="F49" s="1"/>
      <c r="G49" s="1"/>
      <c r="H49" s="1"/>
      <c r="I49" s="43"/>
      <c r="J49" s="43"/>
      <c r="K49" s="43"/>
      <c r="L49" s="43"/>
      <c r="M49" s="43"/>
      <c r="N49" s="43"/>
      <c r="O49" s="43"/>
      <c r="P49" s="43"/>
      <c r="Q49" s="43"/>
    </row>
    <row r="50" spans="2:17" ht="22.5" customHeight="1" x14ac:dyDescent="0.45">
      <c r="B50" s="1"/>
      <c r="C50" s="1"/>
      <c r="D50" s="1"/>
      <c r="E50" s="1"/>
      <c r="F50" s="1"/>
      <c r="G50" s="1"/>
      <c r="H50" s="1"/>
      <c r="I50" s="43"/>
      <c r="J50" s="43"/>
      <c r="K50" s="43"/>
      <c r="L50" s="43"/>
      <c r="M50" s="43"/>
      <c r="N50" s="43"/>
      <c r="O50" s="43"/>
      <c r="P50" s="43"/>
      <c r="Q50" s="43"/>
    </row>
    <row r="51" spans="2:17" ht="22.5" customHeight="1" x14ac:dyDescent="0.45">
      <c r="B51" s="1"/>
      <c r="C51" s="1"/>
      <c r="D51" s="1"/>
      <c r="E51" s="1"/>
      <c r="F51" s="1"/>
      <c r="G51" s="1"/>
      <c r="H51" s="1"/>
      <c r="I51" s="43"/>
      <c r="J51" s="43"/>
      <c r="K51" s="43"/>
      <c r="L51" s="43"/>
      <c r="M51" s="43"/>
      <c r="N51" s="43"/>
      <c r="O51" s="43"/>
      <c r="P51" s="43"/>
      <c r="Q51" s="43"/>
    </row>
    <row r="52" spans="2:17" ht="22.5" customHeight="1" x14ac:dyDescent="0.45">
      <c r="B52" s="1"/>
      <c r="C52" s="1"/>
      <c r="D52" s="1"/>
      <c r="E52" s="1"/>
      <c r="F52" s="1"/>
      <c r="G52" s="1"/>
      <c r="H52" s="1"/>
      <c r="I52" s="43"/>
      <c r="J52" s="43"/>
      <c r="K52" s="43"/>
      <c r="L52" s="43"/>
      <c r="M52" s="43"/>
      <c r="N52" s="43"/>
      <c r="O52" s="43"/>
      <c r="P52" s="43"/>
      <c r="Q52" s="43"/>
    </row>
    <row r="53" spans="2:17" ht="22.5" customHeight="1" x14ac:dyDescent="0.45">
      <c r="B53" s="1"/>
      <c r="C53" s="1"/>
      <c r="D53" s="1"/>
      <c r="E53" s="1"/>
      <c r="F53" s="1"/>
      <c r="G53" s="1"/>
      <c r="H53" s="1"/>
      <c r="I53" s="43"/>
      <c r="J53" s="43"/>
      <c r="K53" s="43"/>
      <c r="L53" s="43"/>
      <c r="M53" s="43"/>
      <c r="N53" s="43"/>
      <c r="O53" s="43"/>
      <c r="P53" s="43"/>
      <c r="Q53" s="43"/>
    </row>
    <row r="54" spans="2:17" ht="22.5" customHeight="1" x14ac:dyDescent="0.45">
      <c r="B54" s="1"/>
      <c r="C54" s="1"/>
      <c r="D54" s="1"/>
      <c r="E54" s="1"/>
      <c r="F54" s="1"/>
      <c r="G54" s="1"/>
      <c r="H54" s="1"/>
      <c r="I54" s="43"/>
      <c r="J54" s="43"/>
      <c r="K54" s="43"/>
      <c r="L54" s="43"/>
      <c r="M54" s="43"/>
      <c r="N54" s="43"/>
      <c r="O54" s="43"/>
      <c r="P54" s="43"/>
      <c r="Q54" s="43"/>
    </row>
    <row r="55" spans="2:17" ht="22.5" customHeight="1" x14ac:dyDescent="0.45">
      <c r="B55" s="1"/>
      <c r="C55" s="1"/>
      <c r="D55" s="1"/>
      <c r="E55" s="1"/>
      <c r="F55" s="1"/>
      <c r="G55" s="1"/>
      <c r="H55" s="1"/>
      <c r="I55" s="43"/>
      <c r="J55" s="43"/>
      <c r="K55" s="43"/>
      <c r="L55" s="43"/>
      <c r="M55" s="43"/>
      <c r="N55" s="43"/>
      <c r="O55" s="43"/>
      <c r="P55" s="43"/>
      <c r="Q55" s="43"/>
    </row>
    <row r="56" spans="2:17" ht="22.5" customHeight="1" x14ac:dyDescent="0.45">
      <c r="B56" s="1"/>
      <c r="C56" s="1"/>
      <c r="D56" s="1"/>
      <c r="E56" s="1"/>
      <c r="F56" s="1"/>
      <c r="G56" s="1"/>
      <c r="H56" s="1"/>
      <c r="I56" s="43"/>
      <c r="J56" s="43"/>
      <c r="K56" s="43"/>
      <c r="L56" s="43"/>
      <c r="M56" s="43"/>
      <c r="N56" s="43"/>
      <c r="O56" s="43"/>
      <c r="P56" s="43"/>
      <c r="Q56" s="43"/>
    </row>
    <row r="57" spans="2:17" ht="22.5" customHeight="1" x14ac:dyDescent="0.45">
      <c r="B57" s="1"/>
      <c r="C57" s="1"/>
      <c r="D57" s="1"/>
      <c r="E57" s="1"/>
      <c r="F57" s="1"/>
      <c r="G57" s="1"/>
      <c r="H57" s="1"/>
      <c r="I57" s="43"/>
      <c r="J57" s="43"/>
      <c r="K57" s="43"/>
      <c r="L57" s="43"/>
      <c r="M57" s="43"/>
      <c r="N57" s="43"/>
      <c r="O57" s="43"/>
      <c r="P57" s="43"/>
      <c r="Q57" s="43"/>
    </row>
    <row r="58" spans="2:17" ht="22.5" customHeight="1" x14ac:dyDescent="0.45">
      <c r="B58" s="1"/>
      <c r="C58" s="1"/>
      <c r="D58" s="1"/>
      <c r="E58" s="1"/>
      <c r="F58" s="1"/>
      <c r="G58" s="1"/>
      <c r="H58" s="1"/>
      <c r="I58" s="43"/>
      <c r="J58" s="43"/>
      <c r="K58" s="43"/>
      <c r="L58" s="43"/>
      <c r="M58" s="43"/>
      <c r="N58" s="43"/>
      <c r="O58" s="43"/>
      <c r="P58" s="43"/>
      <c r="Q58" s="43"/>
    </row>
    <row r="59" spans="2:17" ht="22.5" customHeight="1" x14ac:dyDescent="0.45">
      <c r="B59" s="1"/>
      <c r="C59" s="1"/>
      <c r="D59" s="1"/>
      <c r="E59" s="1"/>
      <c r="F59" s="1"/>
      <c r="G59" s="1"/>
      <c r="H59" s="1"/>
      <c r="I59" s="43"/>
      <c r="J59" s="43"/>
      <c r="K59" s="43"/>
      <c r="L59" s="43"/>
      <c r="M59" s="43"/>
      <c r="N59" s="43"/>
      <c r="O59" s="43"/>
      <c r="P59" s="43"/>
      <c r="Q59" s="43"/>
    </row>
    <row r="60" spans="2:17" ht="22.5" customHeight="1" x14ac:dyDescent="0.45">
      <c r="B60" s="1"/>
      <c r="C60" s="1"/>
      <c r="D60" s="1"/>
      <c r="E60" s="1"/>
      <c r="F60" s="1"/>
      <c r="G60" s="1"/>
      <c r="H60" s="1"/>
      <c r="I60" s="43"/>
      <c r="J60" s="43"/>
      <c r="K60" s="43"/>
      <c r="L60" s="43"/>
      <c r="M60" s="43"/>
      <c r="N60" s="43"/>
      <c r="O60" s="43"/>
      <c r="P60" s="43"/>
      <c r="Q60" s="43"/>
    </row>
    <row r="61" spans="2:17" ht="22.5" customHeight="1" x14ac:dyDescent="0.45">
      <c r="B61" s="1"/>
      <c r="C61" s="1"/>
      <c r="D61" s="1"/>
      <c r="E61" s="1"/>
      <c r="F61" s="1"/>
      <c r="G61" s="1"/>
      <c r="H61" s="1"/>
      <c r="I61" s="43"/>
      <c r="J61" s="43"/>
      <c r="K61" s="43"/>
      <c r="L61" s="43"/>
      <c r="M61" s="43"/>
      <c r="N61" s="43"/>
      <c r="O61" s="43"/>
      <c r="P61" s="43"/>
      <c r="Q61" s="43"/>
    </row>
    <row r="62" spans="2:17" ht="22.5" customHeight="1" x14ac:dyDescent="0.45">
      <c r="B62" s="1"/>
      <c r="C62" s="1"/>
      <c r="D62" s="1"/>
      <c r="E62" s="1"/>
      <c r="F62" s="1"/>
      <c r="G62" s="1"/>
      <c r="H62" s="1"/>
      <c r="I62" s="43"/>
      <c r="J62" s="43"/>
      <c r="K62" s="43"/>
      <c r="L62" s="43"/>
      <c r="M62" s="43"/>
      <c r="N62" s="43"/>
      <c r="O62" s="43"/>
      <c r="P62" s="43"/>
      <c r="Q62" s="43"/>
    </row>
    <row r="63" spans="2:17" ht="22.5" customHeight="1" x14ac:dyDescent="0.45">
      <c r="B63" s="1"/>
      <c r="C63" s="1"/>
      <c r="D63" s="1"/>
      <c r="E63" s="1"/>
      <c r="F63" s="1"/>
      <c r="G63" s="1"/>
      <c r="H63" s="1"/>
      <c r="I63" s="43"/>
      <c r="J63" s="43"/>
      <c r="K63" s="43"/>
      <c r="L63" s="43"/>
      <c r="M63" s="43"/>
      <c r="N63" s="43"/>
      <c r="O63" s="43"/>
      <c r="P63" s="43"/>
      <c r="Q63" s="43"/>
    </row>
    <row r="64" spans="2:17" ht="22.5" customHeight="1" x14ac:dyDescent="0.45">
      <c r="B64" s="1"/>
      <c r="C64" s="1"/>
      <c r="D64" s="1"/>
      <c r="E64" s="1"/>
      <c r="F64" s="1"/>
      <c r="G64" s="1"/>
      <c r="H64" s="1"/>
      <c r="I64" s="43"/>
      <c r="J64" s="43"/>
      <c r="K64" s="43"/>
      <c r="L64" s="43"/>
      <c r="M64" s="43"/>
      <c r="N64" s="43"/>
      <c r="O64" s="43"/>
      <c r="P64" s="43"/>
      <c r="Q64" s="43"/>
    </row>
    <row r="65" spans="2:17" ht="22.5" customHeight="1" x14ac:dyDescent="0.45">
      <c r="B65" s="1"/>
      <c r="C65" s="1"/>
      <c r="D65" s="1"/>
      <c r="E65" s="1"/>
      <c r="F65" s="1"/>
      <c r="G65" s="1"/>
      <c r="H65" s="1"/>
      <c r="I65" s="43"/>
      <c r="J65" s="43"/>
      <c r="K65" s="43"/>
      <c r="L65" s="43"/>
      <c r="M65" s="43"/>
      <c r="N65" s="43"/>
      <c r="O65" s="43"/>
      <c r="P65" s="43"/>
      <c r="Q65" s="43"/>
    </row>
    <row r="66" spans="2:17" ht="22.5" customHeight="1" x14ac:dyDescent="0.45">
      <c r="B66" s="1"/>
      <c r="C66" s="1"/>
      <c r="D66" s="1"/>
      <c r="E66" s="1"/>
      <c r="F66" s="1"/>
      <c r="G66" s="1"/>
      <c r="H66" s="1"/>
      <c r="I66" s="43"/>
      <c r="J66" s="43"/>
      <c r="K66" s="43"/>
      <c r="L66" s="43"/>
      <c r="M66" s="43"/>
      <c r="N66" s="43"/>
      <c r="O66" s="43"/>
      <c r="P66" s="43"/>
      <c r="Q66" s="43"/>
    </row>
    <row r="67" spans="2:17" ht="22.5" customHeight="1" x14ac:dyDescent="0.45">
      <c r="B67" s="1"/>
      <c r="C67" s="1"/>
      <c r="D67" s="1"/>
      <c r="E67" s="1"/>
      <c r="F67" s="1"/>
      <c r="G67" s="1"/>
      <c r="H67" s="1"/>
      <c r="I67" s="43"/>
      <c r="J67" s="43"/>
      <c r="K67" s="43"/>
      <c r="L67" s="43"/>
      <c r="M67" s="43"/>
      <c r="N67" s="43"/>
      <c r="O67" s="43"/>
      <c r="P67" s="43"/>
      <c r="Q67" s="43"/>
    </row>
    <row r="68" spans="2:17" ht="22.5" customHeight="1" x14ac:dyDescent="0.45">
      <c r="B68" s="1"/>
      <c r="C68" s="1"/>
      <c r="D68" s="1"/>
      <c r="E68" s="1"/>
      <c r="F68" s="1"/>
      <c r="G68" s="1"/>
      <c r="H68" s="1"/>
      <c r="I68" s="43"/>
      <c r="J68" s="43"/>
      <c r="K68" s="43"/>
      <c r="L68" s="43"/>
      <c r="M68" s="43"/>
      <c r="N68" s="43"/>
      <c r="O68" s="43"/>
      <c r="P68" s="43"/>
      <c r="Q68" s="43"/>
    </row>
    <row r="69" spans="2:17" ht="22.5" customHeight="1" x14ac:dyDescent="0.45">
      <c r="B69" s="1"/>
      <c r="C69" s="1"/>
      <c r="D69" s="1"/>
      <c r="E69" s="1"/>
      <c r="F69" s="1"/>
      <c r="G69" s="1"/>
      <c r="H69" s="1"/>
      <c r="I69" s="43"/>
      <c r="J69" s="43"/>
      <c r="K69" s="43"/>
      <c r="L69" s="43"/>
      <c r="M69" s="43"/>
      <c r="N69" s="43"/>
      <c r="O69" s="43"/>
      <c r="P69" s="43"/>
      <c r="Q69" s="43"/>
    </row>
    <row r="70" spans="2:17" ht="22.5" customHeight="1" x14ac:dyDescent="0.45">
      <c r="B70" s="1"/>
      <c r="C70" s="1"/>
      <c r="D70" s="1"/>
      <c r="E70" s="1"/>
      <c r="F70" s="1"/>
      <c r="G70" s="1"/>
      <c r="H70" s="1"/>
      <c r="I70" s="43"/>
      <c r="J70" s="43"/>
      <c r="K70" s="43"/>
      <c r="L70" s="43"/>
      <c r="M70" s="43"/>
      <c r="N70" s="43"/>
      <c r="O70" s="43"/>
      <c r="P70" s="43"/>
      <c r="Q70" s="43"/>
    </row>
    <row r="71" spans="2:17" ht="22.5" customHeight="1" x14ac:dyDescent="0.45">
      <c r="B71" s="1"/>
      <c r="C71" s="1"/>
      <c r="D71" s="1"/>
      <c r="E71" s="1"/>
      <c r="F71" s="1"/>
      <c r="G71" s="1"/>
      <c r="H71" s="1"/>
      <c r="I71" s="43"/>
      <c r="J71" s="43"/>
      <c r="K71" s="43"/>
      <c r="L71" s="43"/>
      <c r="M71" s="43"/>
      <c r="N71" s="43"/>
      <c r="O71" s="43"/>
      <c r="P71" s="43"/>
      <c r="Q71" s="43"/>
    </row>
    <row r="72" spans="2:17" ht="22.5" customHeight="1" x14ac:dyDescent="0.45">
      <c r="B72" s="1"/>
      <c r="C72" s="1"/>
      <c r="D72" s="1"/>
      <c r="E72" s="1"/>
      <c r="F72" s="1"/>
      <c r="G72" s="1"/>
      <c r="H72" s="1"/>
      <c r="I72" s="43"/>
      <c r="J72" s="43"/>
      <c r="K72" s="43"/>
      <c r="L72" s="43"/>
      <c r="M72" s="43"/>
      <c r="N72" s="43"/>
      <c r="O72" s="43"/>
      <c r="P72" s="43"/>
      <c r="Q72" s="43"/>
    </row>
    <row r="73" spans="2:17" ht="22.5" customHeight="1" x14ac:dyDescent="0.45">
      <c r="B73" s="1"/>
      <c r="C73" s="1"/>
      <c r="D73" s="1"/>
      <c r="E73" s="1"/>
      <c r="F73" s="1"/>
      <c r="G73" s="1"/>
      <c r="H73" s="1"/>
      <c r="I73" s="43"/>
      <c r="J73" s="43"/>
      <c r="K73" s="43"/>
      <c r="L73" s="43"/>
      <c r="M73" s="43"/>
      <c r="N73" s="43"/>
      <c r="O73" s="43"/>
      <c r="P73" s="43"/>
      <c r="Q73" s="43"/>
    </row>
    <row r="74" spans="2:17" ht="22.5" customHeight="1" x14ac:dyDescent="0.45">
      <c r="B74" s="1"/>
      <c r="C74" s="1"/>
      <c r="D74" s="1"/>
      <c r="E74" s="1"/>
      <c r="F74" s="1"/>
      <c r="G74" s="1"/>
      <c r="H74" s="1"/>
      <c r="I74" s="43"/>
      <c r="J74" s="43"/>
      <c r="K74" s="43"/>
      <c r="L74" s="43"/>
      <c r="M74" s="43"/>
      <c r="N74" s="43"/>
      <c r="O74" s="43"/>
      <c r="P74" s="43"/>
      <c r="Q74" s="43"/>
    </row>
    <row r="75" spans="2:17" ht="22.5" customHeight="1" x14ac:dyDescent="0.45">
      <c r="B75" s="1"/>
      <c r="C75" s="1"/>
      <c r="D75" s="1"/>
      <c r="E75" s="1"/>
      <c r="F75" s="1"/>
      <c r="G75" s="1"/>
      <c r="H75" s="1"/>
      <c r="I75" s="43"/>
      <c r="J75" s="43"/>
      <c r="K75" s="43"/>
      <c r="L75" s="43"/>
      <c r="M75" s="43"/>
      <c r="N75" s="43"/>
      <c r="O75" s="43"/>
      <c r="P75" s="43"/>
      <c r="Q75" s="43"/>
    </row>
    <row r="76" spans="2:17" ht="22.5" customHeight="1" x14ac:dyDescent="0.45">
      <c r="B76" s="1"/>
      <c r="C76" s="1"/>
      <c r="D76" s="1"/>
      <c r="E76" s="1"/>
      <c r="F76" s="1"/>
      <c r="G76" s="1"/>
      <c r="H76" s="1"/>
      <c r="I76" s="43"/>
      <c r="J76" s="43"/>
      <c r="K76" s="43"/>
      <c r="L76" s="43"/>
      <c r="M76" s="43"/>
      <c r="N76" s="43"/>
      <c r="O76" s="43"/>
      <c r="P76" s="43"/>
      <c r="Q76" s="43"/>
    </row>
    <row r="77" spans="2:17" ht="22.5" customHeight="1" x14ac:dyDescent="0.45">
      <c r="B77" s="1"/>
      <c r="C77" s="1"/>
      <c r="D77" s="1"/>
      <c r="E77" s="1"/>
      <c r="F77" s="1"/>
      <c r="G77" s="1"/>
      <c r="H77" s="1"/>
      <c r="I77" s="43"/>
      <c r="J77" s="43"/>
      <c r="K77" s="43"/>
      <c r="L77" s="43"/>
      <c r="M77" s="43"/>
      <c r="N77" s="43"/>
      <c r="O77" s="43"/>
      <c r="P77" s="43"/>
      <c r="Q77" s="43"/>
    </row>
    <row r="78" spans="2:17" ht="22.5" customHeight="1" x14ac:dyDescent="0.45">
      <c r="B78" s="1"/>
      <c r="C78" s="1"/>
      <c r="D78" s="1"/>
      <c r="E78" s="1"/>
      <c r="F78" s="1"/>
      <c r="G78" s="1"/>
      <c r="H78" s="1"/>
      <c r="I78" s="43"/>
      <c r="J78" s="43"/>
      <c r="K78" s="43"/>
      <c r="L78" s="43"/>
      <c r="M78" s="43"/>
      <c r="N78" s="43"/>
      <c r="O78" s="43"/>
      <c r="P78" s="43"/>
      <c r="Q78" s="43"/>
    </row>
    <row r="79" spans="2:17" ht="22.5" customHeight="1" x14ac:dyDescent="0.45">
      <c r="B79" s="1"/>
      <c r="C79" s="1"/>
      <c r="D79" s="1"/>
      <c r="E79" s="1"/>
      <c r="F79" s="1"/>
      <c r="G79" s="1"/>
      <c r="H79" s="1"/>
      <c r="I79" s="43"/>
      <c r="J79" s="43"/>
      <c r="K79" s="43"/>
      <c r="L79" s="43"/>
      <c r="M79" s="43"/>
      <c r="N79" s="43"/>
      <c r="O79" s="43"/>
      <c r="P79" s="43"/>
      <c r="Q79" s="43"/>
    </row>
    <row r="80" spans="2:17" ht="22.5" customHeight="1" x14ac:dyDescent="0.45">
      <c r="B80" s="1"/>
      <c r="C80" s="1"/>
      <c r="D80" s="1"/>
      <c r="E80" s="1"/>
      <c r="F80" s="1"/>
      <c r="G80" s="1"/>
      <c r="H80" s="1"/>
      <c r="I80" s="43"/>
      <c r="J80" s="43"/>
      <c r="K80" s="43"/>
      <c r="L80" s="43"/>
      <c r="M80" s="43"/>
      <c r="N80" s="43"/>
      <c r="O80" s="43"/>
      <c r="P80" s="43"/>
      <c r="Q80" s="43"/>
    </row>
    <row r="81" spans="2:17" ht="22.5" customHeight="1" x14ac:dyDescent="0.45">
      <c r="B81" s="1"/>
      <c r="C81" s="1"/>
      <c r="D81" s="1"/>
      <c r="E81" s="1"/>
      <c r="F81" s="1"/>
      <c r="G81" s="1"/>
      <c r="H81" s="1"/>
      <c r="I81" s="43"/>
      <c r="J81" s="43"/>
      <c r="K81" s="43"/>
      <c r="L81" s="43"/>
      <c r="M81" s="43"/>
      <c r="N81" s="43"/>
      <c r="O81" s="43"/>
      <c r="P81" s="43"/>
      <c r="Q81" s="43"/>
    </row>
    <row r="82" spans="2:17" ht="22.5" customHeight="1" x14ac:dyDescent="0.45">
      <c r="B82" s="1"/>
      <c r="C82" s="1"/>
      <c r="D82" s="1"/>
      <c r="E82" s="1"/>
      <c r="F82" s="1"/>
      <c r="G82" s="1"/>
      <c r="H82" s="1"/>
      <c r="I82" s="43"/>
      <c r="J82" s="43"/>
      <c r="K82" s="43"/>
      <c r="L82" s="43"/>
      <c r="M82" s="43"/>
      <c r="N82" s="43"/>
      <c r="O82" s="43"/>
      <c r="P82" s="43"/>
      <c r="Q82" s="43"/>
    </row>
    <row r="83" spans="2:17" ht="22.5" customHeight="1" x14ac:dyDescent="0.45">
      <c r="B83" s="1"/>
      <c r="C83" s="1"/>
      <c r="D83" s="1"/>
      <c r="E83" s="1"/>
      <c r="F83" s="1"/>
      <c r="G83" s="1"/>
      <c r="H83" s="1"/>
      <c r="I83" s="43"/>
      <c r="J83" s="43"/>
      <c r="K83" s="43"/>
      <c r="L83" s="43"/>
      <c r="M83" s="43"/>
      <c r="N83" s="43"/>
      <c r="O83" s="43"/>
      <c r="P83" s="43"/>
      <c r="Q83" s="43"/>
    </row>
    <row r="84" spans="2:17" ht="22.5" customHeight="1" x14ac:dyDescent="0.45">
      <c r="B84" s="1"/>
      <c r="C84" s="1"/>
      <c r="D84" s="1"/>
      <c r="E84" s="1"/>
      <c r="F84" s="1"/>
      <c r="G84" s="1"/>
      <c r="H84" s="1"/>
      <c r="I84" s="43"/>
      <c r="J84" s="43"/>
      <c r="K84" s="43"/>
      <c r="L84" s="43"/>
      <c r="M84" s="43"/>
      <c r="N84" s="43"/>
      <c r="O84" s="43"/>
      <c r="P84" s="43"/>
      <c r="Q84" s="43"/>
    </row>
    <row r="85" spans="2:17" ht="22.5" customHeight="1" x14ac:dyDescent="0.45">
      <c r="B85" s="1"/>
      <c r="C85" s="1"/>
      <c r="D85" s="1"/>
      <c r="E85" s="1"/>
      <c r="F85" s="1"/>
      <c r="G85" s="1"/>
      <c r="H85" s="1"/>
      <c r="I85" s="43"/>
      <c r="J85" s="43"/>
      <c r="K85" s="43"/>
      <c r="L85" s="43"/>
      <c r="M85" s="43"/>
      <c r="N85" s="43"/>
      <c r="O85" s="43"/>
      <c r="P85" s="43"/>
      <c r="Q85" s="43"/>
    </row>
    <row r="86" spans="2:17" ht="22.5" customHeight="1" x14ac:dyDescent="0.45">
      <c r="B86" s="1"/>
      <c r="C86" s="1"/>
      <c r="D86" s="1"/>
      <c r="E86" s="1"/>
      <c r="F86" s="1"/>
      <c r="G86" s="1"/>
      <c r="H86" s="1"/>
      <c r="I86" s="43"/>
      <c r="J86" s="43"/>
      <c r="K86" s="43"/>
      <c r="L86" s="43"/>
      <c r="M86" s="43"/>
      <c r="N86" s="43"/>
      <c r="O86" s="43"/>
      <c r="P86" s="43"/>
      <c r="Q86" s="43"/>
    </row>
    <row r="87" spans="2:17" ht="22.5" customHeight="1" x14ac:dyDescent="0.45">
      <c r="B87" s="1"/>
      <c r="C87" s="1"/>
      <c r="D87" s="1"/>
      <c r="E87" s="1"/>
      <c r="F87" s="1"/>
      <c r="G87" s="1"/>
      <c r="H87" s="1"/>
      <c r="I87" s="43"/>
      <c r="J87" s="43"/>
      <c r="K87" s="43"/>
      <c r="L87" s="43"/>
      <c r="M87" s="43"/>
      <c r="N87" s="43"/>
      <c r="O87" s="43"/>
      <c r="P87" s="43"/>
      <c r="Q87" s="43"/>
    </row>
    <row r="88" spans="2:17" ht="22.5" customHeight="1" x14ac:dyDescent="0.45">
      <c r="B88" s="1"/>
      <c r="C88" s="1"/>
      <c r="D88" s="1"/>
      <c r="E88" s="1"/>
      <c r="F88" s="1"/>
      <c r="G88" s="1"/>
      <c r="H88" s="1"/>
      <c r="I88" s="43"/>
      <c r="J88" s="43"/>
      <c r="K88" s="43"/>
      <c r="L88" s="43"/>
      <c r="M88" s="43"/>
      <c r="N88" s="43"/>
      <c r="O88" s="43"/>
      <c r="P88" s="43"/>
      <c r="Q88" s="43"/>
    </row>
    <row r="89" spans="2:17" ht="22.5" customHeight="1" x14ac:dyDescent="0.45">
      <c r="B89" s="1"/>
      <c r="C89" s="1"/>
      <c r="D89" s="1"/>
      <c r="E89" s="1"/>
      <c r="F89" s="1"/>
      <c r="G89" s="1"/>
      <c r="H89" s="1"/>
      <c r="I89" s="43"/>
      <c r="J89" s="43"/>
      <c r="K89" s="43"/>
      <c r="L89" s="43"/>
      <c r="M89" s="43"/>
      <c r="N89" s="43"/>
      <c r="O89" s="43"/>
      <c r="P89" s="43"/>
      <c r="Q89" s="43"/>
    </row>
    <row r="90" spans="2:17" ht="22.5" customHeight="1" x14ac:dyDescent="0.45">
      <c r="B90" s="1"/>
      <c r="C90" s="1"/>
      <c r="D90" s="1"/>
      <c r="E90" s="1"/>
      <c r="F90" s="1"/>
      <c r="G90" s="1"/>
      <c r="H90" s="1"/>
      <c r="I90" s="43"/>
      <c r="J90" s="43"/>
      <c r="K90" s="43"/>
      <c r="L90" s="43"/>
      <c r="M90" s="43"/>
      <c r="N90" s="43"/>
      <c r="O90" s="43"/>
      <c r="P90" s="43"/>
      <c r="Q90" s="43"/>
    </row>
    <row r="91" spans="2:17" ht="22.5" customHeight="1" x14ac:dyDescent="0.45">
      <c r="B91" s="1"/>
      <c r="C91" s="1"/>
      <c r="D91" s="1"/>
      <c r="E91" s="1"/>
      <c r="F91" s="1"/>
      <c r="G91" s="1"/>
      <c r="H91" s="1"/>
      <c r="I91" s="43"/>
      <c r="J91" s="43"/>
      <c r="K91" s="43"/>
      <c r="L91" s="43"/>
      <c r="M91" s="43"/>
      <c r="N91" s="43"/>
      <c r="O91" s="43"/>
      <c r="P91" s="43"/>
      <c r="Q91" s="43"/>
    </row>
    <row r="92" spans="2:17" ht="22.5" customHeight="1" x14ac:dyDescent="0.45">
      <c r="B92" s="1"/>
      <c r="C92" s="1"/>
      <c r="D92" s="1"/>
      <c r="E92" s="1"/>
      <c r="F92" s="1"/>
      <c r="G92" s="1"/>
      <c r="H92" s="1"/>
      <c r="I92" s="43"/>
      <c r="J92" s="43"/>
      <c r="K92" s="43"/>
      <c r="L92" s="43"/>
      <c r="M92" s="43"/>
      <c r="N92" s="43"/>
      <c r="O92" s="43"/>
      <c r="P92" s="43"/>
      <c r="Q92" s="43"/>
    </row>
    <row r="93" spans="2:17" ht="22.5" customHeight="1" x14ac:dyDescent="0.45">
      <c r="B93" s="1"/>
      <c r="C93" s="1"/>
      <c r="D93" s="1"/>
      <c r="E93" s="1"/>
      <c r="F93" s="1"/>
      <c r="G93" s="1"/>
      <c r="H93" s="1"/>
      <c r="I93" s="43"/>
      <c r="J93" s="43"/>
      <c r="K93" s="43"/>
      <c r="L93" s="43"/>
      <c r="M93" s="43"/>
      <c r="N93" s="43"/>
      <c r="O93" s="43"/>
      <c r="P93" s="43"/>
      <c r="Q93" s="43"/>
    </row>
    <row r="94" spans="2:17" ht="22.5" customHeight="1" x14ac:dyDescent="0.45">
      <c r="B94" s="1"/>
      <c r="C94" s="1"/>
      <c r="D94" s="1"/>
      <c r="E94" s="1"/>
      <c r="F94" s="1"/>
      <c r="G94" s="1"/>
      <c r="H94" s="1"/>
      <c r="I94" s="43"/>
      <c r="J94" s="43"/>
      <c r="K94" s="43"/>
      <c r="L94" s="43"/>
      <c r="M94" s="43"/>
      <c r="N94" s="43"/>
      <c r="O94" s="43"/>
      <c r="P94" s="43"/>
      <c r="Q94" s="43"/>
    </row>
    <row r="95" spans="2:17" ht="22.5" customHeight="1" x14ac:dyDescent="0.45">
      <c r="B95" s="1"/>
      <c r="C95" s="1"/>
      <c r="D95" s="1"/>
      <c r="E95" s="1"/>
      <c r="F95" s="1"/>
      <c r="G95" s="1"/>
      <c r="H95" s="1"/>
      <c r="I95" s="43"/>
      <c r="J95" s="43"/>
      <c r="K95" s="43"/>
      <c r="L95" s="43"/>
      <c r="M95" s="43"/>
      <c r="N95" s="43"/>
      <c r="O95" s="43"/>
      <c r="P95" s="43"/>
      <c r="Q95" s="43"/>
    </row>
    <row r="96" spans="2:17" ht="22.5" customHeight="1" x14ac:dyDescent="0.45">
      <c r="B96" s="1"/>
      <c r="C96" s="1"/>
      <c r="D96" s="1"/>
      <c r="E96" s="1"/>
      <c r="F96" s="1"/>
      <c r="G96" s="1"/>
      <c r="H96" s="1"/>
      <c r="I96" s="43"/>
      <c r="J96" s="43"/>
      <c r="K96" s="43"/>
      <c r="L96" s="43"/>
      <c r="M96" s="43"/>
      <c r="N96" s="43"/>
      <c r="O96" s="43"/>
      <c r="P96" s="43"/>
      <c r="Q96" s="43"/>
    </row>
    <row r="97" spans="2:17" ht="22.5" customHeight="1" x14ac:dyDescent="0.45">
      <c r="B97" s="1"/>
      <c r="C97" s="1"/>
      <c r="D97" s="1"/>
      <c r="E97" s="1"/>
      <c r="F97" s="1"/>
      <c r="G97" s="1"/>
      <c r="H97" s="1"/>
      <c r="I97" s="43"/>
      <c r="J97" s="43"/>
      <c r="K97" s="43"/>
      <c r="L97" s="43"/>
      <c r="M97" s="43"/>
      <c r="N97" s="43"/>
      <c r="O97" s="43"/>
      <c r="P97" s="43"/>
      <c r="Q97" s="43"/>
    </row>
    <row r="98" spans="2:17" ht="22.5" customHeight="1" x14ac:dyDescent="0.45">
      <c r="B98" s="1"/>
      <c r="C98" s="1"/>
      <c r="D98" s="1"/>
      <c r="E98" s="1"/>
      <c r="F98" s="1"/>
      <c r="G98" s="1"/>
      <c r="H98" s="1"/>
      <c r="I98" s="43"/>
      <c r="J98" s="43"/>
      <c r="K98" s="43"/>
      <c r="L98" s="43"/>
      <c r="M98" s="43"/>
      <c r="N98" s="43"/>
      <c r="O98" s="43"/>
      <c r="P98" s="43"/>
      <c r="Q98" s="43"/>
    </row>
    <row r="99" spans="2:17" ht="22.5" customHeight="1" x14ac:dyDescent="0.45">
      <c r="B99" s="1"/>
      <c r="C99" s="1"/>
      <c r="D99" s="1"/>
      <c r="E99" s="1"/>
      <c r="F99" s="1"/>
      <c r="G99" s="1"/>
      <c r="H99" s="1"/>
      <c r="I99" s="43"/>
      <c r="J99" s="43"/>
      <c r="K99" s="43"/>
      <c r="L99" s="43"/>
      <c r="M99" s="43"/>
      <c r="N99" s="43"/>
      <c r="O99" s="43"/>
      <c r="P99" s="43"/>
      <c r="Q99" s="43"/>
    </row>
    <row r="100" spans="2:17" ht="22.5" customHeight="1" x14ac:dyDescent="0.45">
      <c r="B100" s="1"/>
      <c r="C100" s="1"/>
      <c r="D100" s="1"/>
      <c r="E100" s="1"/>
      <c r="F100" s="1"/>
      <c r="G100" s="1"/>
      <c r="H100" s="1"/>
      <c r="I100" s="43"/>
      <c r="J100" s="43"/>
      <c r="K100" s="43"/>
      <c r="L100" s="43"/>
      <c r="M100" s="43"/>
      <c r="N100" s="43"/>
      <c r="O100" s="43"/>
      <c r="P100" s="43"/>
      <c r="Q100" s="43"/>
    </row>
    <row r="101" spans="2:17" ht="22.5" customHeight="1" x14ac:dyDescent="0.45">
      <c r="B101" s="1"/>
      <c r="C101" s="1"/>
      <c r="D101" s="1"/>
      <c r="E101" s="1"/>
      <c r="F101" s="1"/>
      <c r="G101" s="1"/>
      <c r="H101" s="1"/>
      <c r="I101" s="43"/>
      <c r="J101" s="43"/>
      <c r="K101" s="43"/>
      <c r="L101" s="43"/>
      <c r="M101" s="43"/>
      <c r="N101" s="43"/>
      <c r="O101" s="43"/>
      <c r="P101" s="43"/>
      <c r="Q101" s="43"/>
    </row>
    <row r="102" spans="2:17" ht="22.5" customHeight="1" x14ac:dyDescent="0.45">
      <c r="B102" s="1"/>
      <c r="C102" s="1"/>
      <c r="D102" s="1"/>
      <c r="E102" s="1"/>
      <c r="F102" s="1"/>
      <c r="G102" s="1"/>
      <c r="H102" s="1"/>
      <c r="I102" s="43"/>
      <c r="J102" s="43"/>
      <c r="K102" s="43"/>
      <c r="L102" s="43"/>
      <c r="M102" s="43"/>
      <c r="N102" s="43"/>
      <c r="O102" s="43"/>
      <c r="P102" s="43"/>
      <c r="Q102" s="43"/>
    </row>
    <row r="103" spans="2:17" ht="22.5" customHeight="1" x14ac:dyDescent="0.45">
      <c r="B103" s="1"/>
      <c r="C103" s="1"/>
      <c r="D103" s="1"/>
      <c r="E103" s="1"/>
      <c r="F103" s="1"/>
      <c r="G103" s="1"/>
      <c r="H103" s="1"/>
      <c r="I103" s="43"/>
      <c r="J103" s="43"/>
      <c r="K103" s="43"/>
      <c r="L103" s="43"/>
      <c r="M103" s="43"/>
      <c r="N103" s="43"/>
      <c r="O103" s="43"/>
      <c r="P103" s="43"/>
      <c r="Q103" s="43"/>
    </row>
    <row r="104" spans="2:17" ht="22.5" customHeight="1" x14ac:dyDescent="0.45">
      <c r="B104" s="1"/>
      <c r="C104" s="1"/>
      <c r="D104" s="1"/>
      <c r="E104" s="1"/>
      <c r="F104" s="1"/>
      <c r="G104" s="1"/>
      <c r="H104" s="1"/>
      <c r="I104" s="43"/>
      <c r="J104" s="43"/>
      <c r="K104" s="43"/>
      <c r="L104" s="43"/>
      <c r="M104" s="43"/>
      <c r="N104" s="43"/>
      <c r="O104" s="43"/>
      <c r="P104" s="43"/>
      <c r="Q104" s="43"/>
    </row>
    <row r="105" spans="2:17" ht="22.5" customHeight="1" x14ac:dyDescent="0.45">
      <c r="B105" s="1"/>
      <c r="C105" s="1"/>
      <c r="D105" s="1"/>
      <c r="E105" s="1"/>
      <c r="F105" s="1"/>
      <c r="G105" s="1"/>
      <c r="H105" s="1"/>
      <c r="I105" s="43"/>
      <c r="J105" s="43"/>
      <c r="K105" s="43"/>
      <c r="L105" s="43"/>
      <c r="M105" s="43"/>
      <c r="N105" s="43"/>
      <c r="O105" s="43"/>
      <c r="P105" s="43"/>
      <c r="Q105" s="43"/>
    </row>
    <row r="106" spans="2:17" ht="22.5" customHeight="1" x14ac:dyDescent="0.45">
      <c r="B106" s="1"/>
      <c r="C106" s="1"/>
      <c r="D106" s="1"/>
      <c r="E106" s="1"/>
      <c r="F106" s="1"/>
      <c r="G106" s="1"/>
      <c r="H106" s="1"/>
      <c r="I106" s="43"/>
      <c r="J106" s="43"/>
      <c r="K106" s="43"/>
      <c r="L106" s="43"/>
      <c r="M106" s="43"/>
      <c r="N106" s="43"/>
      <c r="O106" s="43"/>
      <c r="P106" s="43"/>
      <c r="Q106" s="43"/>
    </row>
    <row r="107" spans="2:17" ht="22.5" customHeight="1" x14ac:dyDescent="0.45">
      <c r="B107" s="1"/>
      <c r="C107" s="1"/>
      <c r="D107" s="1"/>
      <c r="E107" s="1"/>
      <c r="F107" s="1"/>
      <c r="G107" s="1"/>
      <c r="H107" s="1"/>
      <c r="I107" s="43"/>
      <c r="J107" s="43"/>
      <c r="K107" s="43"/>
      <c r="L107" s="43"/>
      <c r="M107" s="43"/>
      <c r="N107" s="43"/>
      <c r="O107" s="43"/>
      <c r="P107" s="43"/>
      <c r="Q107" s="43"/>
    </row>
    <row r="108" spans="2:17" ht="22.5" customHeight="1" x14ac:dyDescent="0.45">
      <c r="B108" s="1"/>
      <c r="C108" s="1"/>
      <c r="D108" s="1"/>
      <c r="E108" s="1"/>
      <c r="F108" s="1"/>
      <c r="G108" s="1"/>
      <c r="H108" s="1"/>
      <c r="I108" s="43"/>
      <c r="J108" s="43"/>
      <c r="K108" s="43"/>
      <c r="L108" s="43"/>
      <c r="M108" s="43"/>
      <c r="N108" s="43"/>
      <c r="O108" s="43"/>
      <c r="P108" s="43"/>
      <c r="Q108" s="43"/>
    </row>
    <row r="109" spans="2:17" ht="22.5" customHeight="1" x14ac:dyDescent="0.45">
      <c r="B109" s="1"/>
      <c r="C109" s="1"/>
      <c r="D109" s="1"/>
      <c r="E109" s="1"/>
      <c r="F109" s="1"/>
      <c r="G109" s="1"/>
      <c r="H109" s="1"/>
      <c r="I109" s="43"/>
      <c r="J109" s="43"/>
      <c r="K109" s="43"/>
      <c r="L109" s="43"/>
      <c r="M109" s="43"/>
      <c r="N109" s="43"/>
      <c r="O109" s="43"/>
      <c r="P109" s="43"/>
      <c r="Q109" s="43"/>
    </row>
    <row r="110" spans="2:17" ht="22.5" customHeight="1" x14ac:dyDescent="0.45">
      <c r="B110" s="1"/>
      <c r="C110" s="1"/>
      <c r="D110" s="1"/>
      <c r="E110" s="1"/>
      <c r="F110" s="1"/>
      <c r="G110" s="1"/>
      <c r="H110" s="1"/>
      <c r="I110" s="43"/>
      <c r="J110" s="43"/>
      <c r="K110" s="43"/>
      <c r="L110" s="43"/>
      <c r="M110" s="43"/>
      <c r="N110" s="43"/>
      <c r="O110" s="43"/>
      <c r="P110" s="43"/>
      <c r="Q110" s="43"/>
    </row>
    <row r="111" spans="2:17" ht="22.5" customHeight="1" x14ac:dyDescent="0.45">
      <c r="B111" s="1"/>
      <c r="C111" s="1"/>
      <c r="D111" s="1"/>
      <c r="E111" s="1"/>
      <c r="F111" s="1"/>
      <c r="G111" s="1"/>
      <c r="H111" s="1"/>
      <c r="I111" s="43"/>
      <c r="J111" s="43"/>
      <c r="K111" s="43"/>
      <c r="L111" s="43"/>
      <c r="M111" s="43"/>
      <c r="N111" s="43"/>
      <c r="O111" s="43"/>
      <c r="P111" s="43"/>
      <c r="Q111" s="43"/>
    </row>
    <row r="112" spans="2:17" ht="22.5" customHeight="1" x14ac:dyDescent="0.45">
      <c r="B112" s="1"/>
      <c r="C112" s="1"/>
      <c r="D112" s="1"/>
      <c r="E112" s="1"/>
      <c r="F112" s="1"/>
      <c r="G112" s="1"/>
      <c r="H112" s="1"/>
      <c r="I112" s="43"/>
      <c r="J112" s="43"/>
      <c r="K112" s="43"/>
      <c r="L112" s="43"/>
      <c r="M112" s="43"/>
      <c r="N112" s="43"/>
      <c r="O112" s="43"/>
      <c r="P112" s="43"/>
      <c r="Q112" s="43"/>
    </row>
    <row r="113" spans="2:17" ht="22.5" customHeight="1" x14ac:dyDescent="0.45">
      <c r="B113" s="1"/>
      <c r="C113" s="1"/>
      <c r="D113" s="1"/>
      <c r="E113" s="1"/>
      <c r="F113" s="1"/>
      <c r="G113" s="1"/>
      <c r="H113" s="1"/>
      <c r="I113" s="43"/>
      <c r="J113" s="43"/>
      <c r="K113" s="43"/>
      <c r="L113" s="43"/>
      <c r="M113" s="43"/>
      <c r="N113" s="43"/>
      <c r="O113" s="43"/>
      <c r="P113" s="43"/>
      <c r="Q113" s="43"/>
    </row>
    <row r="114" spans="2:17" ht="22.5" customHeight="1" x14ac:dyDescent="0.45">
      <c r="B114" s="1"/>
      <c r="C114" s="1"/>
      <c r="D114" s="1"/>
      <c r="E114" s="1"/>
      <c r="F114" s="1"/>
      <c r="G114" s="1"/>
      <c r="H114" s="1"/>
      <c r="I114" s="43"/>
      <c r="J114" s="43"/>
      <c r="K114" s="43"/>
      <c r="L114" s="43"/>
      <c r="M114" s="43"/>
      <c r="N114" s="43"/>
      <c r="O114" s="43"/>
      <c r="P114" s="43"/>
      <c r="Q114" s="43"/>
    </row>
    <row r="115" spans="2:17" ht="22.5" customHeight="1" x14ac:dyDescent="0.45">
      <c r="B115" s="1"/>
      <c r="C115" s="1"/>
      <c r="D115" s="1"/>
      <c r="E115" s="1"/>
      <c r="F115" s="1"/>
      <c r="G115" s="1"/>
      <c r="H115" s="1"/>
      <c r="I115" s="43"/>
      <c r="J115" s="43"/>
      <c r="K115" s="43"/>
      <c r="L115" s="43"/>
      <c r="M115" s="43"/>
      <c r="N115" s="43"/>
      <c r="O115" s="43"/>
      <c r="P115" s="43"/>
      <c r="Q115" s="43"/>
    </row>
    <row r="116" spans="2:17" ht="22.5" customHeight="1" x14ac:dyDescent="0.45">
      <c r="B116" s="1"/>
      <c r="C116" s="1"/>
      <c r="D116" s="1"/>
      <c r="E116" s="1"/>
      <c r="F116" s="1"/>
      <c r="G116" s="1"/>
      <c r="H116" s="1"/>
      <c r="I116" s="43"/>
      <c r="J116" s="43"/>
      <c r="K116" s="43"/>
      <c r="L116" s="43"/>
      <c r="M116" s="43"/>
      <c r="N116" s="43"/>
      <c r="O116" s="43"/>
      <c r="P116" s="43"/>
      <c r="Q116" s="43"/>
    </row>
    <row r="117" spans="2:17" ht="22.5" customHeight="1" x14ac:dyDescent="0.45">
      <c r="B117" s="1"/>
      <c r="C117" s="1"/>
      <c r="D117" s="1"/>
      <c r="E117" s="1"/>
      <c r="F117" s="1"/>
      <c r="G117" s="1"/>
      <c r="H117" s="1"/>
      <c r="I117" s="43"/>
      <c r="J117" s="43"/>
      <c r="K117" s="43"/>
      <c r="L117" s="43"/>
      <c r="M117" s="43"/>
      <c r="N117" s="43"/>
      <c r="O117" s="43"/>
      <c r="P117" s="43"/>
      <c r="Q117" s="43"/>
    </row>
    <row r="118" spans="2:17" ht="22.5" customHeight="1" x14ac:dyDescent="0.45">
      <c r="B118" s="1"/>
      <c r="C118" s="1"/>
      <c r="D118" s="1"/>
      <c r="E118" s="1"/>
      <c r="F118" s="1"/>
      <c r="G118" s="1"/>
      <c r="H118" s="1"/>
      <c r="I118" s="43"/>
      <c r="J118" s="43"/>
      <c r="K118" s="43"/>
      <c r="L118" s="43"/>
      <c r="M118" s="43"/>
      <c r="N118" s="43"/>
      <c r="O118" s="43"/>
      <c r="P118" s="43"/>
      <c r="Q118" s="43"/>
    </row>
    <row r="119" spans="2:17" ht="22.5" customHeight="1" x14ac:dyDescent="0.45">
      <c r="B119" s="1"/>
      <c r="C119" s="1"/>
      <c r="D119" s="1"/>
      <c r="E119" s="1"/>
      <c r="F119" s="1"/>
      <c r="G119" s="1"/>
      <c r="H119" s="1"/>
      <c r="I119" s="43"/>
      <c r="J119" s="43"/>
      <c r="K119" s="43"/>
      <c r="L119" s="43"/>
      <c r="M119" s="43"/>
      <c r="N119" s="43"/>
      <c r="O119" s="43"/>
      <c r="P119" s="43"/>
      <c r="Q119" s="43"/>
    </row>
    <row r="120" spans="2:17" ht="22.5" customHeight="1" x14ac:dyDescent="0.45">
      <c r="B120" s="1"/>
      <c r="C120" s="1"/>
      <c r="D120" s="1"/>
      <c r="E120" s="1"/>
      <c r="F120" s="1"/>
      <c r="G120" s="1"/>
      <c r="H120" s="1"/>
      <c r="I120" s="43"/>
      <c r="J120" s="43"/>
      <c r="K120" s="43"/>
      <c r="L120" s="43"/>
      <c r="M120" s="43"/>
      <c r="N120" s="43"/>
      <c r="O120" s="43"/>
      <c r="P120" s="43"/>
      <c r="Q120" s="43"/>
    </row>
    <row r="121" spans="2:17" ht="22.5" customHeight="1" x14ac:dyDescent="0.45">
      <c r="B121" s="1"/>
      <c r="C121" s="1"/>
      <c r="D121" s="1"/>
      <c r="E121" s="1"/>
      <c r="F121" s="1"/>
      <c r="G121" s="1"/>
      <c r="H121" s="1"/>
      <c r="I121" s="43"/>
      <c r="J121" s="43"/>
      <c r="K121" s="43"/>
      <c r="L121" s="43"/>
      <c r="M121" s="43"/>
      <c r="N121" s="43"/>
      <c r="O121" s="43"/>
      <c r="P121" s="43"/>
      <c r="Q121" s="43"/>
    </row>
    <row r="122" spans="2:17" ht="22.5" customHeight="1" x14ac:dyDescent="0.45">
      <c r="B122" s="1"/>
      <c r="C122" s="1"/>
      <c r="D122" s="1"/>
      <c r="E122" s="1"/>
      <c r="F122" s="1"/>
      <c r="G122" s="1"/>
      <c r="H122" s="1"/>
      <c r="I122" s="43"/>
      <c r="J122" s="43"/>
      <c r="K122" s="43"/>
      <c r="L122" s="43"/>
      <c r="M122" s="43"/>
      <c r="N122" s="43"/>
      <c r="O122" s="43"/>
      <c r="P122" s="43"/>
      <c r="Q122" s="43"/>
    </row>
    <row r="123" spans="2:17" ht="22.5" customHeight="1" x14ac:dyDescent="0.45">
      <c r="B123" s="1"/>
      <c r="C123" s="1"/>
      <c r="D123" s="1"/>
      <c r="E123" s="1"/>
      <c r="F123" s="1"/>
      <c r="G123" s="1"/>
      <c r="H123" s="1"/>
      <c r="I123" s="43"/>
      <c r="J123" s="43"/>
      <c r="K123" s="43"/>
      <c r="L123" s="43"/>
      <c r="M123" s="43"/>
      <c r="N123" s="43"/>
      <c r="O123" s="43"/>
      <c r="P123" s="43"/>
      <c r="Q123" s="43"/>
    </row>
    <row r="124" spans="2:17" ht="22.5" customHeight="1" x14ac:dyDescent="0.45">
      <c r="B124" s="1"/>
      <c r="C124" s="1"/>
      <c r="D124" s="1"/>
      <c r="E124" s="1"/>
      <c r="F124" s="1"/>
      <c r="G124" s="1"/>
      <c r="H124" s="1"/>
      <c r="I124" s="43"/>
      <c r="J124" s="43"/>
      <c r="K124" s="43"/>
      <c r="L124" s="43"/>
      <c r="M124" s="43"/>
      <c r="N124" s="43"/>
      <c r="O124" s="43"/>
      <c r="P124" s="43"/>
      <c r="Q124" s="43"/>
    </row>
    <row r="125" spans="2:17" ht="22.5" customHeight="1" x14ac:dyDescent="0.45">
      <c r="B125" s="1"/>
      <c r="C125" s="1"/>
      <c r="D125" s="1"/>
      <c r="E125" s="1"/>
      <c r="F125" s="1"/>
      <c r="G125" s="1"/>
      <c r="H125" s="1"/>
      <c r="I125" s="43"/>
      <c r="J125" s="43"/>
      <c r="K125" s="43"/>
      <c r="L125" s="43"/>
      <c r="M125" s="43"/>
      <c r="N125" s="43"/>
      <c r="O125" s="43"/>
      <c r="P125" s="43"/>
      <c r="Q125" s="43"/>
    </row>
    <row r="126" spans="2:17" ht="22.5" customHeight="1" x14ac:dyDescent="0.45">
      <c r="B126" s="1"/>
      <c r="C126" s="1"/>
      <c r="D126" s="1"/>
      <c r="E126" s="1"/>
      <c r="F126" s="1"/>
      <c r="G126" s="1"/>
      <c r="H126" s="1"/>
      <c r="I126" s="43"/>
      <c r="J126" s="43"/>
      <c r="K126" s="43"/>
      <c r="L126" s="43"/>
      <c r="M126" s="43"/>
      <c r="N126" s="43"/>
      <c r="O126" s="43"/>
      <c r="P126" s="43"/>
      <c r="Q126" s="43"/>
    </row>
    <row r="127" spans="2:17" ht="22.5" customHeight="1" x14ac:dyDescent="0.45">
      <c r="B127" s="1"/>
      <c r="C127" s="1"/>
      <c r="D127" s="1"/>
      <c r="E127" s="1"/>
      <c r="F127" s="1"/>
      <c r="G127" s="1"/>
      <c r="H127" s="1"/>
      <c r="I127" s="43"/>
      <c r="J127" s="43"/>
      <c r="K127" s="43"/>
      <c r="L127" s="43"/>
      <c r="M127" s="43"/>
      <c r="N127" s="43"/>
      <c r="O127" s="43"/>
      <c r="P127" s="43"/>
      <c r="Q127" s="43"/>
    </row>
    <row r="128" spans="2:17" ht="22.5" customHeight="1" x14ac:dyDescent="0.45">
      <c r="B128" s="1"/>
      <c r="C128" s="1"/>
      <c r="D128" s="1"/>
      <c r="E128" s="1"/>
      <c r="F128" s="1"/>
      <c r="G128" s="1"/>
      <c r="H128" s="1"/>
      <c r="I128" s="43"/>
      <c r="J128" s="43"/>
      <c r="K128" s="43"/>
      <c r="L128" s="43"/>
      <c r="M128" s="43"/>
      <c r="N128" s="43"/>
      <c r="O128" s="43"/>
      <c r="P128" s="43"/>
      <c r="Q128" s="43"/>
    </row>
    <row r="129" spans="2:17" ht="22.5" customHeight="1" x14ac:dyDescent="0.45">
      <c r="B129" s="1"/>
      <c r="C129" s="1"/>
      <c r="D129" s="1"/>
      <c r="E129" s="1"/>
      <c r="F129" s="1"/>
      <c r="G129" s="1"/>
      <c r="H129" s="1"/>
      <c r="I129" s="43"/>
      <c r="J129" s="43"/>
      <c r="K129" s="43"/>
      <c r="L129" s="43"/>
      <c r="M129" s="43"/>
      <c r="N129" s="43"/>
      <c r="O129" s="43"/>
      <c r="P129" s="43"/>
      <c r="Q129" s="43"/>
    </row>
    <row r="130" spans="2:17" ht="22.5" customHeight="1" x14ac:dyDescent="0.45">
      <c r="B130" s="1"/>
      <c r="C130" s="1"/>
      <c r="D130" s="1"/>
      <c r="E130" s="1"/>
      <c r="F130" s="1"/>
      <c r="G130" s="1"/>
      <c r="H130" s="1"/>
      <c r="I130" s="43"/>
      <c r="J130" s="43"/>
      <c r="K130" s="43"/>
      <c r="L130" s="43"/>
      <c r="M130" s="43"/>
      <c r="N130" s="43"/>
      <c r="O130" s="43"/>
      <c r="P130" s="43"/>
      <c r="Q130" s="43"/>
    </row>
    <row r="131" spans="2:17" ht="22.5" customHeight="1" x14ac:dyDescent="0.45">
      <c r="B131" s="1"/>
      <c r="C131" s="1"/>
      <c r="D131" s="1"/>
      <c r="E131" s="1"/>
      <c r="F131" s="1"/>
      <c r="G131" s="1"/>
      <c r="H131" s="1"/>
      <c r="I131" s="43"/>
      <c r="J131" s="43"/>
      <c r="K131" s="43"/>
      <c r="L131" s="43"/>
      <c r="M131" s="43"/>
      <c r="N131" s="43"/>
      <c r="O131" s="43"/>
      <c r="P131" s="43"/>
      <c r="Q131" s="43"/>
    </row>
    <row r="132" spans="2:17" ht="22.5" customHeight="1" x14ac:dyDescent="0.45">
      <c r="B132" s="1"/>
      <c r="C132" s="1"/>
      <c r="D132" s="1"/>
      <c r="E132" s="1"/>
      <c r="F132" s="1"/>
      <c r="G132" s="1"/>
      <c r="H132" s="1"/>
      <c r="I132" s="43"/>
      <c r="J132" s="43"/>
      <c r="K132" s="43"/>
      <c r="L132" s="43"/>
      <c r="M132" s="43"/>
      <c r="N132" s="43"/>
      <c r="O132" s="43"/>
      <c r="P132" s="43"/>
      <c r="Q132" s="43"/>
    </row>
    <row r="133" spans="2:17" ht="22.5" customHeight="1" x14ac:dyDescent="0.45">
      <c r="B133" s="1"/>
      <c r="C133" s="1"/>
      <c r="D133" s="1"/>
      <c r="E133" s="1"/>
      <c r="F133" s="1"/>
      <c r="G133" s="1"/>
      <c r="H133" s="1"/>
      <c r="I133" s="43"/>
      <c r="J133" s="43"/>
      <c r="K133" s="43"/>
      <c r="L133" s="43"/>
      <c r="M133" s="43"/>
      <c r="N133" s="43"/>
      <c r="O133" s="43"/>
      <c r="P133" s="43"/>
      <c r="Q133" s="43"/>
    </row>
    <row r="134" spans="2:17" ht="22.5" customHeight="1" x14ac:dyDescent="0.45">
      <c r="B134" s="1"/>
      <c r="C134" s="1"/>
      <c r="D134" s="1"/>
      <c r="E134" s="1"/>
      <c r="F134" s="1"/>
      <c r="G134" s="1"/>
      <c r="H134" s="1"/>
      <c r="I134" s="43"/>
      <c r="J134" s="43"/>
      <c r="K134" s="43"/>
      <c r="L134" s="43"/>
      <c r="M134" s="43"/>
      <c r="N134" s="43"/>
      <c r="O134" s="43"/>
      <c r="P134" s="43"/>
      <c r="Q134" s="43"/>
    </row>
    <row r="135" spans="2:17" ht="22.5" customHeight="1" x14ac:dyDescent="0.45">
      <c r="B135" s="1"/>
      <c r="C135" s="1"/>
      <c r="D135" s="1"/>
      <c r="E135" s="1"/>
      <c r="F135" s="1"/>
      <c r="G135" s="1"/>
      <c r="H135" s="1"/>
      <c r="I135" s="43"/>
      <c r="J135" s="43"/>
      <c r="K135" s="43"/>
      <c r="L135" s="43"/>
      <c r="M135" s="43"/>
      <c r="N135" s="43"/>
      <c r="O135" s="43"/>
      <c r="P135" s="43"/>
      <c r="Q135" s="43"/>
    </row>
    <row r="136" spans="2:17" ht="22.5" customHeight="1" x14ac:dyDescent="0.45">
      <c r="B136" s="1"/>
      <c r="C136" s="1"/>
      <c r="D136" s="1"/>
      <c r="E136" s="1"/>
      <c r="F136" s="1"/>
      <c r="G136" s="1"/>
      <c r="H136" s="1"/>
      <c r="I136" s="43"/>
      <c r="J136" s="43"/>
      <c r="K136" s="43"/>
      <c r="L136" s="43"/>
      <c r="M136" s="43"/>
      <c r="N136" s="43"/>
      <c r="O136" s="43"/>
      <c r="P136" s="43"/>
      <c r="Q136" s="43"/>
    </row>
    <row r="137" spans="2:17" ht="22.5" customHeight="1" x14ac:dyDescent="0.45">
      <c r="B137" s="1"/>
      <c r="C137" s="1"/>
      <c r="D137" s="1"/>
      <c r="E137" s="1"/>
      <c r="F137" s="1"/>
      <c r="G137" s="1"/>
      <c r="H137" s="1"/>
      <c r="I137" s="43"/>
      <c r="J137" s="43"/>
      <c r="K137" s="43"/>
      <c r="L137" s="43"/>
      <c r="M137" s="43"/>
      <c r="N137" s="43"/>
      <c r="O137" s="43"/>
      <c r="P137" s="43"/>
      <c r="Q137" s="43"/>
    </row>
    <row r="138" spans="2:17" ht="22.5" customHeight="1" x14ac:dyDescent="0.45">
      <c r="B138" s="1"/>
      <c r="C138" s="1"/>
      <c r="D138" s="1"/>
      <c r="E138" s="1"/>
      <c r="F138" s="1"/>
      <c r="G138" s="1"/>
      <c r="H138" s="1"/>
      <c r="I138" s="43"/>
      <c r="J138" s="43"/>
      <c r="K138" s="43"/>
      <c r="L138" s="43"/>
      <c r="M138" s="43"/>
      <c r="N138" s="43"/>
      <c r="O138" s="43"/>
      <c r="P138" s="43"/>
      <c r="Q138" s="43"/>
    </row>
    <row r="139" spans="2:17" ht="22.5" customHeight="1" x14ac:dyDescent="0.45">
      <c r="B139" s="1"/>
      <c r="C139" s="1"/>
      <c r="D139" s="1"/>
      <c r="E139" s="1"/>
      <c r="F139" s="1"/>
      <c r="G139" s="1"/>
      <c r="H139" s="1"/>
      <c r="I139" s="43"/>
      <c r="J139" s="43"/>
      <c r="K139" s="43"/>
      <c r="L139" s="43"/>
      <c r="M139" s="43"/>
      <c r="N139" s="43"/>
      <c r="O139" s="43"/>
      <c r="P139" s="43"/>
      <c r="Q139" s="43"/>
    </row>
    <row r="140" spans="2:17" ht="22.5" customHeight="1" x14ac:dyDescent="0.45">
      <c r="B140" s="1"/>
      <c r="C140" s="1"/>
      <c r="D140" s="1"/>
      <c r="E140" s="1"/>
      <c r="F140" s="1"/>
      <c r="G140" s="1"/>
      <c r="H140" s="1"/>
      <c r="I140" s="43"/>
      <c r="J140" s="43"/>
      <c r="K140" s="43"/>
      <c r="L140" s="43"/>
      <c r="M140" s="43"/>
      <c r="N140" s="43"/>
      <c r="O140" s="43"/>
      <c r="P140" s="43"/>
      <c r="Q140" s="43"/>
    </row>
    <row r="141" spans="2:17" ht="22.5" customHeight="1" x14ac:dyDescent="0.45">
      <c r="B141" s="1"/>
      <c r="C141" s="1"/>
      <c r="D141" s="1"/>
      <c r="E141" s="1"/>
      <c r="F141" s="1"/>
      <c r="G141" s="1"/>
      <c r="H141" s="1"/>
      <c r="I141" s="43"/>
      <c r="J141" s="43"/>
      <c r="K141" s="43"/>
      <c r="L141" s="43"/>
      <c r="M141" s="43"/>
      <c r="N141" s="43"/>
      <c r="O141" s="43"/>
      <c r="P141" s="43"/>
      <c r="Q141" s="43"/>
    </row>
    <row r="142" spans="2:17" ht="22.5" customHeight="1" x14ac:dyDescent="0.45">
      <c r="B142" s="1"/>
      <c r="C142" s="1"/>
      <c r="D142" s="1"/>
      <c r="E142" s="1"/>
      <c r="F142" s="1"/>
      <c r="G142" s="1"/>
      <c r="H142" s="1"/>
      <c r="I142" s="43"/>
      <c r="J142" s="43"/>
      <c r="K142" s="43"/>
      <c r="L142" s="43"/>
      <c r="M142" s="43"/>
      <c r="N142" s="43"/>
      <c r="O142" s="43"/>
      <c r="P142" s="43"/>
      <c r="Q142" s="43"/>
    </row>
    <row r="143" spans="2:17" ht="22.5" customHeight="1" x14ac:dyDescent="0.45">
      <c r="B143" s="1"/>
      <c r="C143" s="1"/>
      <c r="D143" s="1"/>
      <c r="E143" s="1"/>
      <c r="F143" s="1"/>
      <c r="G143" s="1"/>
      <c r="H143" s="1"/>
      <c r="I143" s="43"/>
      <c r="J143" s="43"/>
      <c r="K143" s="43"/>
      <c r="L143" s="43"/>
      <c r="M143" s="43"/>
      <c r="N143" s="43"/>
      <c r="O143" s="43"/>
      <c r="P143" s="43"/>
      <c r="Q143" s="43"/>
    </row>
    <row r="144" spans="2:17" ht="22.5" customHeight="1" x14ac:dyDescent="0.45">
      <c r="B144" s="1"/>
      <c r="C144" s="1"/>
      <c r="D144" s="1"/>
      <c r="E144" s="1"/>
      <c r="F144" s="1"/>
      <c r="G144" s="1"/>
      <c r="H144" s="1"/>
      <c r="I144" s="43"/>
      <c r="J144" s="43"/>
      <c r="K144" s="43"/>
      <c r="L144" s="43"/>
      <c r="M144" s="43"/>
      <c r="N144" s="43"/>
      <c r="O144" s="43"/>
      <c r="P144" s="43"/>
      <c r="Q144" s="43"/>
    </row>
    <row r="145" spans="2:17" ht="22.5" customHeight="1" x14ac:dyDescent="0.45">
      <c r="B145" s="1"/>
      <c r="C145" s="1"/>
      <c r="D145" s="1"/>
      <c r="E145" s="1"/>
      <c r="F145" s="1"/>
      <c r="G145" s="1"/>
      <c r="H145" s="1"/>
      <c r="I145" s="43"/>
      <c r="J145" s="43"/>
      <c r="K145" s="43"/>
      <c r="L145" s="43"/>
      <c r="M145" s="43"/>
      <c r="N145" s="43"/>
      <c r="O145" s="43"/>
      <c r="P145" s="43"/>
      <c r="Q145" s="43"/>
    </row>
    <row r="146" spans="2:17" ht="22.5" customHeight="1" x14ac:dyDescent="0.45">
      <c r="B146" s="1"/>
      <c r="C146" s="1"/>
      <c r="D146" s="1"/>
      <c r="E146" s="1"/>
      <c r="F146" s="1"/>
      <c r="G146" s="1"/>
      <c r="H146" s="1"/>
      <c r="I146" s="43"/>
      <c r="J146" s="43"/>
      <c r="K146" s="43"/>
      <c r="L146" s="43"/>
      <c r="M146" s="43"/>
      <c r="N146" s="43"/>
      <c r="O146" s="43"/>
      <c r="P146" s="43"/>
      <c r="Q146" s="43"/>
    </row>
    <row r="147" spans="2:17" ht="22.5" customHeight="1" x14ac:dyDescent="0.45">
      <c r="B147" s="1"/>
      <c r="C147" s="1"/>
      <c r="D147" s="1"/>
      <c r="E147" s="1"/>
      <c r="F147" s="1"/>
      <c r="G147" s="1"/>
      <c r="H147" s="1"/>
      <c r="I147" s="43"/>
      <c r="J147" s="43"/>
      <c r="K147" s="43"/>
      <c r="L147" s="43"/>
      <c r="M147" s="43"/>
      <c r="N147" s="43"/>
      <c r="O147" s="43"/>
      <c r="P147" s="43"/>
      <c r="Q147" s="43"/>
    </row>
    <row r="148" spans="2:17" ht="22.5" customHeight="1" x14ac:dyDescent="0.45">
      <c r="B148" s="1"/>
      <c r="C148" s="1"/>
      <c r="D148" s="1"/>
      <c r="E148" s="1"/>
      <c r="F148" s="1"/>
      <c r="G148" s="1"/>
      <c r="H148" s="1"/>
      <c r="I148" s="43"/>
      <c r="J148" s="43"/>
      <c r="K148" s="43"/>
      <c r="L148" s="43"/>
      <c r="M148" s="43"/>
      <c r="N148" s="43"/>
      <c r="O148" s="43"/>
      <c r="P148" s="43"/>
      <c r="Q148" s="43"/>
    </row>
    <row r="149" spans="2:17" ht="22.5" customHeight="1" x14ac:dyDescent="0.45">
      <c r="B149" s="1"/>
      <c r="C149" s="1"/>
      <c r="D149" s="1"/>
      <c r="E149" s="1"/>
      <c r="F149" s="1"/>
      <c r="G149" s="1"/>
      <c r="H149" s="1"/>
      <c r="I149" s="43"/>
      <c r="J149" s="43"/>
      <c r="K149" s="43"/>
      <c r="L149" s="43"/>
      <c r="M149" s="43"/>
      <c r="N149" s="43"/>
      <c r="O149" s="43"/>
      <c r="P149" s="43"/>
      <c r="Q149" s="43"/>
    </row>
    <row r="150" spans="2:17" ht="22.5" customHeight="1" x14ac:dyDescent="0.45">
      <c r="B150" s="1"/>
      <c r="C150" s="1"/>
      <c r="D150" s="1"/>
      <c r="E150" s="1"/>
      <c r="F150" s="1"/>
      <c r="G150" s="1"/>
      <c r="H150" s="1"/>
      <c r="I150" s="43"/>
      <c r="J150" s="43"/>
      <c r="K150" s="43"/>
      <c r="L150" s="43"/>
      <c r="M150" s="43"/>
      <c r="N150" s="43"/>
      <c r="O150" s="43"/>
      <c r="P150" s="43"/>
      <c r="Q150" s="43"/>
    </row>
    <row r="151" spans="2:17" ht="22.5" customHeight="1" x14ac:dyDescent="0.45">
      <c r="B151" s="1"/>
      <c r="C151" s="1"/>
      <c r="D151" s="1"/>
      <c r="E151" s="1"/>
      <c r="F151" s="1"/>
      <c r="G151" s="1"/>
      <c r="H151" s="1"/>
      <c r="I151" s="43"/>
      <c r="J151" s="43"/>
      <c r="K151" s="43"/>
      <c r="L151" s="43"/>
      <c r="M151" s="43"/>
      <c r="N151" s="43"/>
      <c r="O151" s="43"/>
      <c r="P151" s="43"/>
      <c r="Q151" s="43"/>
    </row>
    <row r="152" spans="2:17" ht="22.5" customHeight="1" x14ac:dyDescent="0.45">
      <c r="B152" s="1"/>
      <c r="C152" s="1"/>
      <c r="D152" s="1"/>
      <c r="E152" s="1"/>
      <c r="F152" s="1"/>
      <c r="G152" s="1"/>
      <c r="H152" s="1"/>
      <c r="I152" s="43"/>
      <c r="J152" s="43"/>
      <c r="K152" s="43"/>
      <c r="L152" s="43"/>
      <c r="M152" s="43"/>
      <c r="N152" s="43"/>
      <c r="O152" s="43"/>
      <c r="P152" s="43"/>
      <c r="Q152" s="43"/>
    </row>
    <row r="153" spans="2:17" ht="22.5" customHeight="1" x14ac:dyDescent="0.45">
      <c r="B153" s="1"/>
      <c r="C153" s="1"/>
      <c r="D153" s="1"/>
      <c r="E153" s="1"/>
      <c r="F153" s="1"/>
      <c r="G153" s="1"/>
      <c r="H153" s="1"/>
      <c r="I153" s="43"/>
      <c r="J153" s="43"/>
      <c r="K153" s="43"/>
      <c r="L153" s="43"/>
      <c r="M153" s="43"/>
      <c r="N153" s="43"/>
      <c r="O153" s="43"/>
      <c r="P153" s="43"/>
      <c r="Q153" s="43"/>
    </row>
    <row r="154" spans="2:17" ht="22.5" customHeight="1" x14ac:dyDescent="0.45">
      <c r="B154" s="1"/>
      <c r="C154" s="1"/>
      <c r="D154" s="1"/>
      <c r="E154" s="1"/>
      <c r="F154" s="1"/>
      <c r="G154" s="1"/>
      <c r="H154" s="1"/>
      <c r="I154" s="43"/>
      <c r="J154" s="43"/>
      <c r="K154" s="43"/>
      <c r="L154" s="43"/>
      <c r="M154" s="43"/>
      <c r="N154" s="43"/>
      <c r="O154" s="43"/>
      <c r="P154" s="43"/>
      <c r="Q154" s="43"/>
    </row>
    <row r="155" spans="2:17" ht="22.5" customHeight="1" x14ac:dyDescent="0.45">
      <c r="B155" s="1"/>
      <c r="C155" s="1"/>
      <c r="D155" s="1"/>
      <c r="E155" s="1"/>
      <c r="F155" s="1"/>
      <c r="G155" s="1"/>
      <c r="H155" s="1"/>
      <c r="I155" s="43"/>
      <c r="J155" s="43"/>
      <c r="K155" s="43"/>
      <c r="L155" s="43"/>
      <c r="M155" s="43"/>
      <c r="N155" s="43"/>
      <c r="O155" s="43"/>
      <c r="P155" s="43"/>
      <c r="Q155" s="43"/>
    </row>
    <row r="156" spans="2:17" ht="22.5" customHeight="1" x14ac:dyDescent="0.45">
      <c r="B156" s="1"/>
      <c r="C156" s="1"/>
      <c r="D156" s="1"/>
      <c r="E156" s="1"/>
      <c r="F156" s="1"/>
      <c r="G156" s="1"/>
      <c r="H156" s="1"/>
      <c r="I156" s="43"/>
      <c r="J156" s="43"/>
      <c r="K156" s="43"/>
      <c r="L156" s="43"/>
      <c r="M156" s="43"/>
      <c r="N156" s="43"/>
      <c r="O156" s="43"/>
      <c r="P156" s="43"/>
      <c r="Q156" s="43"/>
    </row>
    <row r="157" spans="2:17" ht="22.5" customHeight="1" x14ac:dyDescent="0.45">
      <c r="B157" s="1"/>
      <c r="C157" s="1"/>
      <c r="D157" s="1"/>
      <c r="E157" s="1"/>
      <c r="F157" s="1"/>
      <c r="G157" s="1"/>
      <c r="H157" s="1"/>
      <c r="I157" s="43"/>
      <c r="J157" s="43"/>
      <c r="K157" s="43"/>
      <c r="L157" s="43"/>
      <c r="M157" s="43"/>
      <c r="N157" s="43"/>
      <c r="O157" s="43"/>
      <c r="P157" s="43"/>
      <c r="Q157" s="43"/>
    </row>
    <row r="158" spans="2:17" ht="22.5" customHeight="1" x14ac:dyDescent="0.45">
      <c r="B158" s="1"/>
      <c r="C158" s="1"/>
      <c r="D158" s="1"/>
      <c r="E158" s="1"/>
      <c r="F158" s="1"/>
      <c r="G158" s="1"/>
      <c r="H158" s="1"/>
      <c r="I158" s="43"/>
      <c r="J158" s="43"/>
      <c r="K158" s="43"/>
      <c r="L158" s="43"/>
      <c r="M158" s="43"/>
      <c r="N158" s="43"/>
      <c r="O158" s="43"/>
      <c r="P158" s="43"/>
      <c r="Q158" s="43"/>
    </row>
    <row r="159" spans="2:17" ht="22.5" customHeight="1" x14ac:dyDescent="0.45">
      <c r="B159" s="1"/>
      <c r="C159" s="1"/>
      <c r="D159" s="1"/>
      <c r="E159" s="1"/>
      <c r="F159" s="1"/>
      <c r="G159" s="1"/>
      <c r="H159" s="1"/>
      <c r="I159" s="43"/>
      <c r="J159" s="43"/>
      <c r="K159" s="43"/>
      <c r="L159" s="43"/>
      <c r="M159" s="43"/>
      <c r="N159" s="43"/>
      <c r="O159" s="43"/>
      <c r="P159" s="43"/>
      <c r="Q159" s="43"/>
    </row>
    <row r="160" spans="2:17" ht="22.5" customHeight="1" x14ac:dyDescent="0.45">
      <c r="B160" s="1"/>
      <c r="C160" s="1"/>
      <c r="D160" s="1"/>
      <c r="E160" s="1"/>
      <c r="F160" s="1"/>
      <c r="G160" s="1"/>
      <c r="H160" s="1"/>
      <c r="I160" s="43"/>
      <c r="J160" s="43"/>
      <c r="K160" s="43"/>
      <c r="L160" s="43"/>
      <c r="M160" s="43"/>
      <c r="N160" s="43"/>
      <c r="O160" s="43"/>
      <c r="P160" s="43"/>
      <c r="Q160" s="43"/>
    </row>
    <row r="161" spans="2:17" ht="22.5" customHeight="1" x14ac:dyDescent="0.45">
      <c r="B161" s="1"/>
      <c r="C161" s="1"/>
      <c r="D161" s="1"/>
      <c r="E161" s="1"/>
      <c r="F161" s="1"/>
      <c r="G161" s="1"/>
      <c r="H161" s="1"/>
      <c r="I161" s="43"/>
      <c r="J161" s="43"/>
      <c r="K161" s="43"/>
      <c r="L161" s="43"/>
      <c r="M161" s="43"/>
      <c r="N161" s="43"/>
      <c r="O161" s="43"/>
      <c r="P161" s="43"/>
      <c r="Q161" s="43"/>
    </row>
    <row r="162" spans="2:17" ht="22.5" customHeight="1" x14ac:dyDescent="0.45">
      <c r="B162" s="1"/>
      <c r="C162" s="1"/>
      <c r="D162" s="1"/>
      <c r="E162" s="1"/>
      <c r="F162" s="1"/>
      <c r="G162" s="1"/>
      <c r="H162" s="1"/>
      <c r="I162" s="43"/>
      <c r="J162" s="43"/>
      <c r="K162" s="43"/>
      <c r="L162" s="43"/>
      <c r="M162" s="43"/>
      <c r="N162" s="43"/>
      <c r="O162" s="43"/>
      <c r="P162" s="43"/>
      <c r="Q162" s="43"/>
    </row>
    <row r="163" spans="2:17" ht="22.5" customHeight="1" x14ac:dyDescent="0.45">
      <c r="B163" s="1"/>
      <c r="C163" s="1"/>
      <c r="D163" s="1"/>
      <c r="E163" s="1"/>
      <c r="F163" s="1"/>
      <c r="G163" s="1"/>
      <c r="H163" s="1"/>
      <c r="I163" s="43"/>
      <c r="J163" s="43"/>
      <c r="K163" s="43"/>
      <c r="L163" s="43"/>
      <c r="M163" s="43"/>
      <c r="N163" s="43"/>
      <c r="O163" s="43"/>
      <c r="P163" s="43"/>
      <c r="Q163" s="43"/>
    </row>
    <row r="164" spans="2:17" ht="22.5" customHeight="1" x14ac:dyDescent="0.45">
      <c r="B164" s="1"/>
      <c r="C164" s="1"/>
      <c r="D164" s="1"/>
      <c r="E164" s="1"/>
      <c r="F164" s="1"/>
      <c r="G164" s="1"/>
      <c r="H164" s="1"/>
      <c r="I164" s="43"/>
      <c r="J164" s="43"/>
      <c r="K164" s="43"/>
      <c r="L164" s="43"/>
      <c r="M164" s="43"/>
      <c r="N164" s="43"/>
      <c r="O164" s="43"/>
      <c r="P164" s="43"/>
      <c r="Q164" s="43"/>
    </row>
    <row r="165" spans="2:17" ht="22.5" customHeight="1" x14ac:dyDescent="0.45">
      <c r="B165" s="1"/>
      <c r="C165" s="1"/>
      <c r="D165" s="1"/>
      <c r="E165" s="1"/>
      <c r="F165" s="1"/>
      <c r="G165" s="1"/>
      <c r="H165" s="1"/>
      <c r="I165" s="43"/>
      <c r="J165" s="43"/>
      <c r="K165" s="43"/>
      <c r="L165" s="43"/>
      <c r="M165" s="43"/>
      <c r="N165" s="43"/>
      <c r="O165" s="43"/>
      <c r="P165" s="43"/>
      <c r="Q165" s="43"/>
    </row>
    <row r="166" spans="2:17" ht="22.5" customHeight="1" x14ac:dyDescent="0.45">
      <c r="B166" s="1"/>
      <c r="C166" s="1"/>
      <c r="D166" s="1"/>
      <c r="E166" s="1"/>
      <c r="F166" s="1"/>
      <c r="G166" s="1"/>
      <c r="H166" s="1"/>
      <c r="I166" s="43"/>
      <c r="J166" s="43"/>
      <c r="K166" s="43"/>
      <c r="L166" s="43"/>
      <c r="M166" s="43"/>
      <c r="N166" s="43"/>
      <c r="O166" s="43"/>
      <c r="P166" s="43"/>
      <c r="Q166" s="43"/>
    </row>
    <row r="167" spans="2:17" ht="22.5" customHeight="1" x14ac:dyDescent="0.45">
      <c r="B167" s="1"/>
      <c r="C167" s="1"/>
      <c r="D167" s="1"/>
      <c r="E167" s="1"/>
      <c r="F167" s="1"/>
      <c r="G167" s="1"/>
      <c r="H167" s="1"/>
      <c r="I167" s="43"/>
      <c r="J167" s="43"/>
      <c r="K167" s="43"/>
      <c r="L167" s="43"/>
      <c r="M167" s="43"/>
      <c r="N167" s="43"/>
      <c r="O167" s="43"/>
      <c r="P167" s="43"/>
      <c r="Q167" s="43"/>
    </row>
    <row r="168" spans="2:17" ht="22.5" customHeight="1" x14ac:dyDescent="0.45">
      <c r="B168" s="1"/>
      <c r="C168" s="1"/>
      <c r="D168" s="1"/>
      <c r="E168" s="1"/>
      <c r="F168" s="1"/>
      <c r="G168" s="1"/>
      <c r="H168" s="1"/>
      <c r="I168" s="43"/>
      <c r="J168" s="43"/>
      <c r="K168" s="43"/>
      <c r="L168" s="43"/>
      <c r="M168" s="43"/>
      <c r="N168" s="43"/>
      <c r="O168" s="43"/>
      <c r="P168" s="43"/>
      <c r="Q168" s="43"/>
    </row>
    <row r="169" spans="2:17" ht="22.5" customHeight="1" x14ac:dyDescent="0.45">
      <c r="B169" s="1"/>
      <c r="C169" s="1"/>
      <c r="D169" s="1"/>
      <c r="E169" s="1"/>
      <c r="F169" s="1"/>
      <c r="G169" s="1"/>
      <c r="H169" s="1"/>
      <c r="I169" s="43"/>
      <c r="J169" s="43"/>
      <c r="K169" s="43"/>
      <c r="L169" s="43"/>
      <c r="M169" s="43"/>
      <c r="N169" s="43"/>
      <c r="O169" s="43"/>
      <c r="P169" s="43"/>
      <c r="Q169" s="43"/>
    </row>
    <row r="170" spans="2:17" ht="22.5" customHeight="1" x14ac:dyDescent="0.45">
      <c r="B170" s="1"/>
      <c r="C170" s="1"/>
      <c r="D170" s="1"/>
      <c r="E170" s="1"/>
      <c r="F170" s="1"/>
      <c r="G170" s="1"/>
      <c r="H170" s="1"/>
      <c r="I170" s="43"/>
      <c r="J170" s="43"/>
      <c r="K170" s="43"/>
      <c r="L170" s="43"/>
      <c r="M170" s="43"/>
      <c r="N170" s="43"/>
      <c r="O170" s="43"/>
      <c r="P170" s="43"/>
      <c r="Q170" s="43"/>
    </row>
    <row r="171" spans="2:17" ht="22.5" customHeight="1" x14ac:dyDescent="0.45">
      <c r="B171" s="1"/>
      <c r="C171" s="1"/>
      <c r="D171" s="1"/>
      <c r="E171" s="1"/>
      <c r="F171" s="1"/>
      <c r="G171" s="1"/>
      <c r="H171" s="1"/>
      <c r="I171" s="43"/>
      <c r="J171" s="43"/>
      <c r="K171" s="43"/>
      <c r="L171" s="43"/>
      <c r="M171" s="43"/>
      <c r="N171" s="43"/>
      <c r="O171" s="43"/>
      <c r="P171" s="43"/>
      <c r="Q171" s="43"/>
    </row>
    <row r="172" spans="2:17" ht="22.5" customHeight="1" x14ac:dyDescent="0.45">
      <c r="B172" s="1"/>
      <c r="C172" s="1"/>
      <c r="D172" s="1"/>
      <c r="E172" s="1"/>
      <c r="F172" s="1"/>
      <c r="G172" s="1"/>
      <c r="H172" s="1"/>
      <c r="I172" s="43"/>
      <c r="J172" s="43"/>
      <c r="K172" s="43"/>
      <c r="L172" s="43"/>
      <c r="M172" s="43"/>
      <c r="N172" s="43"/>
      <c r="O172" s="43"/>
      <c r="P172" s="43"/>
      <c r="Q172" s="43"/>
    </row>
    <row r="173" spans="2:17" ht="22.5" customHeight="1" x14ac:dyDescent="0.45">
      <c r="B173" s="1"/>
      <c r="C173" s="1"/>
      <c r="D173" s="1"/>
      <c r="E173" s="1"/>
      <c r="F173" s="1"/>
      <c r="G173" s="1"/>
      <c r="H173" s="1"/>
      <c r="I173" s="43"/>
      <c r="J173" s="43"/>
      <c r="K173" s="43"/>
      <c r="L173" s="43"/>
      <c r="M173" s="43"/>
      <c r="N173" s="43"/>
      <c r="O173" s="43"/>
      <c r="P173" s="43"/>
      <c r="Q173" s="43"/>
    </row>
    <row r="174" spans="2:17" ht="22.5" customHeight="1" x14ac:dyDescent="0.45">
      <c r="B174" s="1"/>
      <c r="C174" s="1"/>
      <c r="D174" s="1"/>
      <c r="E174" s="1"/>
      <c r="F174" s="1"/>
      <c r="G174" s="1"/>
      <c r="H174" s="1"/>
      <c r="I174" s="43"/>
      <c r="J174" s="43"/>
      <c r="K174" s="43"/>
      <c r="L174" s="43"/>
      <c r="M174" s="43"/>
      <c r="N174" s="43"/>
      <c r="O174" s="43"/>
      <c r="P174" s="43"/>
      <c r="Q174" s="43"/>
    </row>
    <row r="175" spans="2:17" ht="22.5" customHeight="1" x14ac:dyDescent="0.45">
      <c r="B175" s="1"/>
      <c r="C175" s="1"/>
      <c r="D175" s="1"/>
      <c r="E175" s="1"/>
      <c r="F175" s="1"/>
      <c r="G175" s="1"/>
      <c r="H175" s="1"/>
      <c r="I175" s="43"/>
      <c r="J175" s="43"/>
      <c r="K175" s="43"/>
      <c r="L175" s="43"/>
      <c r="M175" s="43"/>
      <c r="N175" s="43"/>
      <c r="O175" s="43"/>
      <c r="P175" s="43"/>
      <c r="Q175" s="43"/>
    </row>
    <row r="176" spans="2:17" ht="22.5" customHeight="1" x14ac:dyDescent="0.45">
      <c r="B176" s="1"/>
      <c r="C176" s="1"/>
      <c r="D176" s="1"/>
      <c r="E176" s="1"/>
      <c r="F176" s="1"/>
      <c r="G176" s="1"/>
      <c r="H176" s="1"/>
      <c r="I176" s="43"/>
      <c r="J176" s="43"/>
      <c r="K176" s="43"/>
      <c r="L176" s="43"/>
      <c r="M176" s="43"/>
      <c r="N176" s="43"/>
      <c r="O176" s="43"/>
      <c r="P176" s="43"/>
      <c r="Q176" s="43"/>
    </row>
    <row r="177" spans="2:17" ht="22.5" customHeight="1" x14ac:dyDescent="0.45">
      <c r="B177" s="1"/>
      <c r="C177" s="1"/>
      <c r="D177" s="1"/>
      <c r="E177" s="1"/>
      <c r="F177" s="1"/>
      <c r="G177" s="1"/>
      <c r="H177" s="1"/>
      <c r="I177" s="43"/>
      <c r="J177" s="43"/>
      <c r="K177" s="43"/>
      <c r="L177" s="43"/>
      <c r="M177" s="43"/>
      <c r="N177" s="43"/>
      <c r="O177" s="43"/>
      <c r="P177" s="43"/>
      <c r="Q177" s="43"/>
    </row>
    <row r="178" spans="2:17" ht="22.5" customHeight="1" x14ac:dyDescent="0.45">
      <c r="B178" s="1"/>
      <c r="C178" s="1"/>
      <c r="D178" s="1"/>
      <c r="E178" s="1"/>
      <c r="F178" s="1"/>
      <c r="G178" s="1"/>
      <c r="H178" s="1"/>
      <c r="I178" s="43"/>
      <c r="J178" s="43"/>
      <c r="K178" s="43"/>
      <c r="L178" s="43"/>
      <c r="M178" s="43"/>
      <c r="N178" s="43"/>
      <c r="O178" s="43"/>
      <c r="P178" s="43"/>
      <c r="Q178" s="43"/>
    </row>
    <row r="179" spans="2:17" ht="22.5" customHeight="1" x14ac:dyDescent="0.45">
      <c r="B179" s="1"/>
      <c r="C179" s="1"/>
      <c r="D179" s="1"/>
      <c r="E179" s="1"/>
      <c r="F179" s="1"/>
      <c r="G179" s="1"/>
      <c r="H179" s="1"/>
      <c r="I179" s="43"/>
      <c r="J179" s="43"/>
      <c r="K179" s="43"/>
      <c r="L179" s="43"/>
      <c r="M179" s="43"/>
      <c r="N179" s="43"/>
      <c r="O179" s="43"/>
      <c r="P179" s="43"/>
      <c r="Q179" s="43"/>
    </row>
    <row r="180" spans="2:17" ht="22.5" customHeight="1" x14ac:dyDescent="0.45">
      <c r="B180" s="1"/>
      <c r="C180" s="1"/>
      <c r="D180" s="1"/>
      <c r="E180" s="1"/>
      <c r="F180" s="1"/>
      <c r="G180" s="1"/>
      <c r="H180" s="1"/>
      <c r="I180" s="43"/>
      <c r="J180" s="43"/>
      <c r="K180" s="43"/>
      <c r="L180" s="43"/>
      <c r="M180" s="43"/>
      <c r="N180" s="43"/>
      <c r="O180" s="43"/>
      <c r="P180" s="43"/>
      <c r="Q180" s="43"/>
    </row>
    <row r="181" spans="2:17" ht="22.5" customHeight="1" x14ac:dyDescent="0.45">
      <c r="B181" s="1"/>
      <c r="C181" s="1"/>
      <c r="D181" s="1"/>
      <c r="E181" s="1"/>
      <c r="F181" s="1"/>
      <c r="G181" s="1"/>
      <c r="H181" s="1"/>
      <c r="I181" s="43"/>
      <c r="J181" s="43"/>
      <c r="K181" s="43"/>
      <c r="L181" s="43"/>
      <c r="M181" s="43"/>
      <c r="N181" s="43"/>
      <c r="O181" s="43"/>
      <c r="P181" s="43"/>
      <c r="Q181" s="43"/>
    </row>
    <row r="182" spans="2:17" ht="22.5" customHeight="1" x14ac:dyDescent="0.45">
      <c r="B182" s="1"/>
      <c r="C182" s="1"/>
      <c r="D182" s="1"/>
      <c r="E182" s="1"/>
      <c r="F182" s="1"/>
      <c r="G182" s="1"/>
      <c r="H182" s="1"/>
      <c r="I182" s="43"/>
      <c r="J182" s="43"/>
      <c r="K182" s="43"/>
      <c r="L182" s="43"/>
      <c r="M182" s="43"/>
      <c r="N182" s="43"/>
      <c r="O182" s="43"/>
      <c r="P182" s="43"/>
      <c r="Q182" s="43"/>
    </row>
    <row r="183" spans="2:17" ht="22.5" customHeight="1" x14ac:dyDescent="0.45">
      <c r="B183" s="1"/>
      <c r="C183" s="1"/>
      <c r="D183" s="1"/>
      <c r="E183" s="1"/>
      <c r="F183" s="1"/>
      <c r="G183" s="1"/>
      <c r="H183" s="1"/>
      <c r="I183" s="43"/>
      <c r="J183" s="43"/>
      <c r="K183" s="43"/>
      <c r="L183" s="43"/>
      <c r="M183" s="43"/>
      <c r="N183" s="43"/>
      <c r="O183" s="43"/>
      <c r="P183" s="43"/>
      <c r="Q183" s="43"/>
    </row>
    <row r="184" spans="2:17" ht="22.5" customHeight="1" x14ac:dyDescent="0.45">
      <c r="B184" s="1"/>
      <c r="C184" s="1"/>
      <c r="D184" s="1"/>
      <c r="E184" s="1"/>
      <c r="F184" s="1"/>
      <c r="G184" s="1"/>
      <c r="H184" s="1"/>
      <c r="I184" s="43"/>
      <c r="J184" s="43"/>
      <c r="K184" s="43"/>
      <c r="L184" s="43"/>
      <c r="M184" s="43"/>
      <c r="N184" s="43"/>
      <c r="O184" s="43"/>
      <c r="P184" s="43"/>
      <c r="Q184" s="43"/>
    </row>
    <row r="185" spans="2:17" ht="22.5" customHeight="1" x14ac:dyDescent="0.45">
      <c r="B185" s="1"/>
      <c r="C185" s="1"/>
      <c r="D185" s="1"/>
      <c r="E185" s="1"/>
      <c r="F185" s="1"/>
      <c r="G185" s="1"/>
      <c r="H185" s="1"/>
      <c r="I185" s="43"/>
      <c r="J185" s="43"/>
      <c r="K185" s="43"/>
      <c r="L185" s="43"/>
      <c r="M185" s="43"/>
      <c r="N185" s="43"/>
      <c r="O185" s="43"/>
      <c r="P185" s="43"/>
      <c r="Q185" s="43"/>
    </row>
    <row r="186" spans="2:17" ht="22.5" customHeight="1" x14ac:dyDescent="0.45">
      <c r="B186" s="1"/>
      <c r="C186" s="1"/>
      <c r="D186" s="1"/>
      <c r="E186" s="1"/>
      <c r="F186" s="1"/>
      <c r="G186" s="1"/>
      <c r="H186" s="1"/>
      <c r="I186" s="43"/>
      <c r="J186" s="43"/>
      <c r="K186" s="43"/>
      <c r="L186" s="43"/>
      <c r="M186" s="43"/>
      <c r="N186" s="43"/>
      <c r="O186" s="43"/>
      <c r="P186" s="43"/>
      <c r="Q186" s="43"/>
    </row>
    <row r="187" spans="2:17" ht="22.5" customHeight="1" x14ac:dyDescent="0.45">
      <c r="B187" s="1"/>
      <c r="C187" s="1"/>
      <c r="D187" s="1"/>
      <c r="E187" s="1"/>
      <c r="F187" s="1"/>
      <c r="G187" s="1"/>
      <c r="H187" s="1"/>
      <c r="I187" s="43"/>
      <c r="J187" s="43"/>
      <c r="K187" s="43"/>
      <c r="L187" s="43"/>
      <c r="M187" s="43"/>
      <c r="N187" s="43"/>
      <c r="O187" s="43"/>
      <c r="P187" s="43"/>
      <c r="Q187" s="43"/>
    </row>
    <row r="188" spans="2:17" ht="22.5" customHeight="1" x14ac:dyDescent="0.45">
      <c r="B188" s="1"/>
      <c r="C188" s="1"/>
      <c r="D188" s="1"/>
      <c r="E188" s="1"/>
      <c r="F188" s="1"/>
      <c r="G188" s="1"/>
      <c r="H188" s="1"/>
      <c r="I188" s="43"/>
      <c r="J188" s="43"/>
      <c r="K188" s="43"/>
      <c r="L188" s="43"/>
      <c r="M188" s="43"/>
      <c r="N188" s="43"/>
      <c r="O188" s="43"/>
      <c r="P188" s="43"/>
      <c r="Q188" s="43"/>
    </row>
    <row r="189" spans="2:17" ht="22.5" customHeight="1" x14ac:dyDescent="0.45">
      <c r="B189" s="1"/>
      <c r="C189" s="1"/>
      <c r="D189" s="1"/>
      <c r="E189" s="1"/>
      <c r="F189" s="1"/>
      <c r="G189" s="1"/>
      <c r="H189" s="1"/>
      <c r="I189" s="43"/>
      <c r="J189" s="43"/>
      <c r="K189" s="43"/>
      <c r="L189" s="43"/>
      <c r="M189" s="43"/>
      <c r="N189" s="43"/>
      <c r="O189" s="43"/>
      <c r="P189" s="43"/>
      <c r="Q189" s="43"/>
    </row>
    <row r="190" spans="2:17" ht="22.5" customHeight="1" x14ac:dyDescent="0.45">
      <c r="B190" s="1"/>
      <c r="C190" s="1"/>
      <c r="D190" s="1"/>
      <c r="E190" s="1"/>
      <c r="F190" s="1"/>
      <c r="G190" s="1"/>
      <c r="H190" s="1"/>
      <c r="I190" s="43"/>
      <c r="J190" s="43"/>
      <c r="K190" s="43"/>
      <c r="L190" s="43"/>
      <c r="M190" s="43"/>
      <c r="N190" s="43"/>
      <c r="O190" s="43"/>
      <c r="P190" s="43"/>
      <c r="Q190" s="43"/>
    </row>
    <row r="191" spans="2:17" ht="22.5" customHeight="1" x14ac:dyDescent="0.45">
      <c r="B191" s="1"/>
      <c r="C191" s="1"/>
      <c r="D191" s="1"/>
      <c r="E191" s="1"/>
      <c r="F191" s="1"/>
      <c r="G191" s="1"/>
      <c r="H191" s="1"/>
      <c r="I191" s="43"/>
      <c r="J191" s="43"/>
      <c r="K191" s="43"/>
      <c r="L191" s="43"/>
      <c r="M191" s="43"/>
      <c r="N191" s="43"/>
      <c r="O191" s="43"/>
      <c r="P191" s="43"/>
      <c r="Q191" s="43"/>
    </row>
    <row r="192" spans="2:17" ht="22.5" customHeight="1" x14ac:dyDescent="0.45">
      <c r="B192" s="1"/>
      <c r="C192" s="1"/>
      <c r="D192" s="1"/>
      <c r="E192" s="1"/>
      <c r="F192" s="1"/>
      <c r="G192" s="1"/>
      <c r="H192" s="1"/>
      <c r="I192" s="43"/>
      <c r="J192" s="43"/>
      <c r="K192" s="43"/>
      <c r="L192" s="43"/>
      <c r="M192" s="43"/>
      <c r="N192" s="43"/>
      <c r="O192" s="43"/>
      <c r="P192" s="43"/>
      <c r="Q192" s="43"/>
    </row>
    <row r="193" spans="2:17" ht="22.5" customHeight="1" x14ac:dyDescent="0.45">
      <c r="B193" s="1"/>
      <c r="C193" s="1"/>
      <c r="D193" s="1"/>
      <c r="E193" s="1"/>
      <c r="F193" s="1"/>
      <c r="G193" s="1"/>
      <c r="H193" s="1"/>
      <c r="I193" s="43"/>
      <c r="J193" s="43"/>
      <c r="K193" s="43"/>
      <c r="L193" s="43"/>
      <c r="M193" s="43"/>
      <c r="N193" s="43"/>
      <c r="O193" s="43"/>
      <c r="P193" s="43"/>
      <c r="Q193" s="43"/>
    </row>
    <row r="194" spans="2:17" ht="22.5" customHeight="1" x14ac:dyDescent="0.45">
      <c r="B194" s="1"/>
      <c r="C194" s="1"/>
      <c r="D194" s="1"/>
      <c r="E194" s="1"/>
      <c r="F194" s="1"/>
      <c r="G194" s="1"/>
      <c r="H194" s="1"/>
      <c r="I194" s="43"/>
      <c r="J194" s="43"/>
      <c r="K194" s="43"/>
      <c r="L194" s="43"/>
      <c r="M194" s="43"/>
      <c r="N194" s="43"/>
      <c r="O194" s="43"/>
      <c r="P194" s="43"/>
      <c r="Q194" s="43"/>
    </row>
    <row r="195" spans="2:17" ht="22.5" customHeight="1" x14ac:dyDescent="0.45">
      <c r="B195" s="1"/>
      <c r="C195" s="1"/>
      <c r="D195" s="1"/>
      <c r="E195" s="1"/>
      <c r="F195" s="1"/>
      <c r="G195" s="1"/>
      <c r="H195" s="1"/>
      <c r="I195" s="43"/>
      <c r="J195" s="43"/>
      <c r="K195" s="43"/>
      <c r="L195" s="43"/>
      <c r="M195" s="43"/>
      <c r="N195" s="43"/>
      <c r="O195" s="43"/>
      <c r="P195" s="43"/>
      <c r="Q195" s="43"/>
    </row>
    <row r="196" spans="2:17" ht="22.5" customHeight="1" x14ac:dyDescent="0.45">
      <c r="B196" s="1"/>
      <c r="C196" s="1"/>
      <c r="D196" s="1"/>
      <c r="E196" s="1"/>
      <c r="F196" s="1"/>
      <c r="G196" s="1"/>
      <c r="H196" s="1"/>
      <c r="I196" s="43"/>
      <c r="J196" s="43"/>
      <c r="K196" s="43"/>
      <c r="L196" s="43"/>
      <c r="M196" s="43"/>
      <c r="N196" s="43"/>
      <c r="O196" s="43"/>
      <c r="P196" s="43"/>
      <c r="Q196" s="43"/>
    </row>
    <row r="197" spans="2:17" ht="22.5" customHeight="1" x14ac:dyDescent="0.45">
      <c r="B197" s="1"/>
      <c r="C197" s="1"/>
      <c r="D197" s="1"/>
      <c r="E197" s="1"/>
      <c r="F197" s="1"/>
      <c r="G197" s="1"/>
      <c r="H197" s="1"/>
      <c r="I197" s="43"/>
      <c r="J197" s="43"/>
      <c r="K197" s="43"/>
      <c r="L197" s="43"/>
      <c r="M197" s="43"/>
      <c r="N197" s="43"/>
      <c r="O197" s="43"/>
      <c r="P197" s="43"/>
      <c r="Q197" s="43"/>
    </row>
    <row r="198" spans="2:17" ht="22.5" customHeight="1" x14ac:dyDescent="0.45">
      <c r="B198" s="1"/>
      <c r="C198" s="1"/>
      <c r="D198" s="1"/>
      <c r="E198" s="1"/>
      <c r="F198" s="1"/>
      <c r="G198" s="1"/>
      <c r="H198" s="1"/>
      <c r="I198" s="43"/>
      <c r="J198" s="43"/>
      <c r="K198" s="43"/>
      <c r="L198" s="43"/>
      <c r="M198" s="43"/>
      <c r="N198" s="43"/>
      <c r="O198" s="43"/>
      <c r="P198" s="43"/>
      <c r="Q198" s="43"/>
    </row>
    <row r="199" spans="2:17" ht="22.5" customHeight="1" x14ac:dyDescent="0.45">
      <c r="B199" s="1"/>
      <c r="C199" s="1"/>
      <c r="D199" s="1"/>
      <c r="E199" s="1"/>
      <c r="F199" s="1"/>
      <c r="G199" s="1"/>
      <c r="H199" s="1"/>
      <c r="I199" s="43"/>
      <c r="J199" s="43"/>
      <c r="K199" s="43"/>
      <c r="L199" s="43"/>
      <c r="M199" s="43"/>
      <c r="N199" s="43"/>
      <c r="O199" s="43"/>
      <c r="P199" s="43"/>
      <c r="Q199" s="43"/>
    </row>
    <row r="200" spans="2:17" ht="22.5" customHeight="1" x14ac:dyDescent="0.45">
      <c r="B200" s="1"/>
      <c r="C200" s="1"/>
      <c r="D200" s="1"/>
      <c r="E200" s="1"/>
      <c r="F200" s="1"/>
      <c r="G200" s="1"/>
      <c r="H200" s="1"/>
      <c r="I200" s="43"/>
      <c r="J200" s="43"/>
      <c r="K200" s="43"/>
      <c r="L200" s="43"/>
      <c r="M200" s="43"/>
      <c r="N200" s="43"/>
      <c r="O200" s="43"/>
      <c r="P200" s="43"/>
      <c r="Q200" s="43"/>
    </row>
    <row r="201" spans="2:17" ht="22.5" customHeight="1" x14ac:dyDescent="0.45">
      <c r="B201" s="1"/>
      <c r="C201" s="1"/>
      <c r="D201" s="1"/>
      <c r="E201" s="1"/>
      <c r="F201" s="1"/>
      <c r="G201" s="1"/>
      <c r="H201" s="1"/>
      <c r="I201" s="43"/>
      <c r="J201" s="43"/>
      <c r="K201" s="43"/>
      <c r="L201" s="43"/>
      <c r="M201" s="43"/>
      <c r="N201" s="43"/>
      <c r="O201" s="43"/>
      <c r="P201" s="43"/>
      <c r="Q201" s="43"/>
    </row>
    <row r="202" spans="2:17" ht="22.5" customHeight="1" x14ac:dyDescent="0.45">
      <c r="B202" s="1"/>
      <c r="C202" s="1"/>
      <c r="D202" s="1"/>
      <c r="E202" s="1"/>
      <c r="F202" s="1"/>
      <c r="G202" s="1"/>
      <c r="H202" s="1"/>
      <c r="I202" s="43"/>
      <c r="J202" s="43"/>
      <c r="K202" s="43"/>
      <c r="L202" s="43"/>
      <c r="M202" s="43"/>
      <c r="N202" s="43"/>
      <c r="O202" s="43"/>
      <c r="P202" s="43"/>
      <c r="Q202" s="43"/>
    </row>
    <row r="203" spans="2:17" ht="22.5" customHeight="1" x14ac:dyDescent="0.45">
      <c r="B203" s="1"/>
      <c r="C203" s="1"/>
      <c r="D203" s="1"/>
      <c r="E203" s="1"/>
      <c r="F203" s="1"/>
      <c r="G203" s="1"/>
      <c r="H203" s="1"/>
      <c r="I203" s="43"/>
      <c r="J203" s="43"/>
      <c r="K203" s="43"/>
      <c r="L203" s="43"/>
      <c r="M203" s="43"/>
      <c r="N203" s="43"/>
      <c r="O203" s="43"/>
      <c r="P203" s="43"/>
      <c r="Q203" s="43"/>
    </row>
    <row r="204" spans="2:17" ht="22.5" customHeight="1" x14ac:dyDescent="0.45">
      <c r="B204" s="1"/>
      <c r="C204" s="1"/>
      <c r="D204" s="1"/>
      <c r="E204" s="1"/>
      <c r="F204" s="1"/>
      <c r="G204" s="1"/>
      <c r="H204" s="1"/>
      <c r="I204" s="43"/>
      <c r="J204" s="43"/>
      <c r="K204" s="43"/>
      <c r="L204" s="43"/>
      <c r="M204" s="43"/>
      <c r="N204" s="43"/>
      <c r="O204" s="43"/>
      <c r="P204" s="43"/>
      <c r="Q204" s="43"/>
    </row>
    <row r="205" spans="2:17" ht="22.5" customHeight="1" x14ac:dyDescent="0.45">
      <c r="B205" s="1"/>
      <c r="C205" s="1"/>
      <c r="D205" s="1"/>
      <c r="E205" s="1"/>
      <c r="F205" s="1"/>
      <c r="G205" s="1"/>
      <c r="H205" s="1"/>
      <c r="I205" s="43"/>
      <c r="J205" s="43"/>
      <c r="K205" s="43"/>
      <c r="L205" s="43"/>
      <c r="M205" s="43"/>
      <c r="N205" s="43"/>
      <c r="O205" s="43"/>
      <c r="P205" s="43"/>
      <c r="Q205" s="43"/>
    </row>
    <row r="206" spans="2:17" ht="22.5" customHeight="1" x14ac:dyDescent="0.45">
      <c r="B206" s="1"/>
      <c r="C206" s="1"/>
      <c r="D206" s="1"/>
      <c r="E206" s="1"/>
      <c r="F206" s="1"/>
      <c r="G206" s="1"/>
      <c r="H206" s="1"/>
      <c r="I206" s="43"/>
      <c r="J206" s="43"/>
      <c r="K206" s="43"/>
      <c r="L206" s="43"/>
      <c r="M206" s="43"/>
      <c r="N206" s="43"/>
      <c r="O206" s="43"/>
      <c r="P206" s="43"/>
      <c r="Q206" s="43"/>
    </row>
    <row r="207" spans="2:17" ht="22.5" customHeight="1" x14ac:dyDescent="0.45">
      <c r="B207" s="1"/>
      <c r="C207" s="1"/>
      <c r="D207" s="1"/>
      <c r="E207" s="1"/>
      <c r="F207" s="1"/>
      <c r="G207" s="1"/>
      <c r="H207" s="1"/>
      <c r="I207" s="43"/>
      <c r="J207" s="43"/>
      <c r="K207" s="43"/>
      <c r="L207" s="43"/>
      <c r="M207" s="43"/>
      <c r="N207" s="43"/>
      <c r="O207" s="43"/>
      <c r="P207" s="43"/>
      <c r="Q207" s="43"/>
    </row>
    <row r="208" spans="2:17" ht="22.5" customHeight="1" x14ac:dyDescent="0.45">
      <c r="B208" s="1"/>
      <c r="C208" s="1"/>
      <c r="D208" s="1"/>
      <c r="E208" s="1"/>
      <c r="F208" s="1"/>
      <c r="G208" s="1"/>
      <c r="H208" s="1"/>
      <c r="I208" s="43"/>
      <c r="J208" s="43"/>
      <c r="K208" s="43"/>
      <c r="L208" s="43"/>
      <c r="M208" s="43"/>
      <c r="N208" s="43"/>
      <c r="O208" s="43"/>
      <c r="P208" s="43"/>
      <c r="Q208" s="43"/>
    </row>
    <row r="209" spans="2:17" ht="22.5" customHeight="1" x14ac:dyDescent="0.45">
      <c r="B209" s="1"/>
      <c r="C209" s="1"/>
      <c r="D209" s="1"/>
      <c r="E209" s="1"/>
      <c r="F209" s="1"/>
      <c r="G209" s="1"/>
      <c r="H209" s="1"/>
      <c r="I209" s="43"/>
      <c r="J209" s="43"/>
      <c r="K209" s="43"/>
      <c r="L209" s="43"/>
      <c r="M209" s="43"/>
      <c r="N209" s="43"/>
      <c r="O209" s="43"/>
      <c r="P209" s="43"/>
      <c r="Q209" s="43"/>
    </row>
    <row r="210" spans="2:17" ht="22.5" customHeight="1" x14ac:dyDescent="0.45">
      <c r="B210" s="1"/>
      <c r="C210" s="1"/>
      <c r="D210" s="1"/>
      <c r="E210" s="1"/>
      <c r="F210" s="1"/>
      <c r="G210" s="1"/>
      <c r="H210" s="1"/>
      <c r="I210" s="43"/>
      <c r="J210" s="43"/>
      <c r="K210" s="43"/>
      <c r="L210" s="43"/>
      <c r="M210" s="43"/>
      <c r="N210" s="43"/>
      <c r="O210" s="43"/>
      <c r="P210" s="43"/>
      <c r="Q210" s="43"/>
    </row>
    <row r="211" spans="2:17" ht="22.5" customHeight="1" x14ac:dyDescent="0.45">
      <c r="B211" s="1"/>
      <c r="C211" s="1"/>
      <c r="D211" s="1"/>
      <c r="E211" s="1"/>
      <c r="F211" s="1"/>
      <c r="G211" s="1"/>
      <c r="H211" s="1"/>
      <c r="I211" s="43"/>
      <c r="J211" s="43"/>
      <c r="K211" s="43"/>
      <c r="L211" s="43"/>
      <c r="M211" s="43"/>
      <c r="N211" s="43"/>
      <c r="O211" s="43"/>
      <c r="P211" s="43"/>
      <c r="Q211" s="43"/>
    </row>
    <row r="212" spans="2:17" ht="22.5" customHeight="1" x14ac:dyDescent="0.45">
      <c r="B212" s="1"/>
      <c r="C212" s="1"/>
      <c r="D212" s="1"/>
      <c r="E212" s="1"/>
      <c r="F212" s="1"/>
      <c r="G212" s="1"/>
      <c r="H212" s="1"/>
      <c r="I212" s="43"/>
      <c r="J212" s="43"/>
      <c r="K212" s="43"/>
      <c r="L212" s="43"/>
      <c r="M212" s="43"/>
      <c r="N212" s="43"/>
      <c r="O212" s="43"/>
      <c r="P212" s="43"/>
      <c r="Q212" s="43"/>
    </row>
    <row r="213" spans="2:17" ht="22.5" customHeight="1" x14ac:dyDescent="0.45">
      <c r="B213" s="1"/>
      <c r="C213" s="1"/>
      <c r="D213" s="1"/>
      <c r="E213" s="1"/>
      <c r="F213" s="1"/>
      <c r="G213" s="1"/>
      <c r="H213" s="1"/>
      <c r="I213" s="43"/>
      <c r="J213" s="43"/>
      <c r="K213" s="43"/>
      <c r="L213" s="43"/>
      <c r="M213" s="43"/>
      <c r="N213" s="43"/>
      <c r="O213" s="43"/>
      <c r="P213" s="43"/>
      <c r="Q213" s="43"/>
    </row>
    <row r="214" spans="2:17" ht="22.5" customHeight="1" x14ac:dyDescent="0.45">
      <c r="B214" s="1"/>
      <c r="C214" s="1"/>
      <c r="D214" s="1"/>
      <c r="E214" s="1"/>
      <c r="F214" s="1"/>
      <c r="G214" s="1"/>
      <c r="H214" s="1"/>
      <c r="I214" s="43"/>
      <c r="J214" s="43"/>
      <c r="K214" s="43"/>
      <c r="L214" s="43"/>
      <c r="M214" s="43"/>
      <c r="N214" s="43"/>
      <c r="O214" s="43"/>
      <c r="P214" s="43"/>
      <c r="Q214" s="43"/>
    </row>
    <row r="215" spans="2:17" ht="22.5" customHeight="1" x14ac:dyDescent="0.45">
      <c r="B215" s="1"/>
      <c r="C215" s="1"/>
      <c r="D215" s="1"/>
      <c r="E215" s="1"/>
      <c r="F215" s="1"/>
      <c r="G215" s="1"/>
      <c r="H215" s="1"/>
      <c r="I215" s="43"/>
      <c r="J215" s="43"/>
      <c r="K215" s="43"/>
      <c r="L215" s="43"/>
      <c r="M215" s="43"/>
      <c r="N215" s="43"/>
      <c r="O215" s="43"/>
      <c r="P215" s="43"/>
      <c r="Q215" s="43"/>
    </row>
    <row r="216" spans="2:17" ht="22.5" customHeight="1" x14ac:dyDescent="0.45">
      <c r="B216" s="1"/>
      <c r="C216" s="1"/>
      <c r="D216" s="1"/>
      <c r="E216" s="1"/>
      <c r="F216" s="1"/>
      <c r="G216" s="1"/>
      <c r="H216" s="1"/>
      <c r="I216" s="43"/>
      <c r="J216" s="43"/>
      <c r="K216" s="43"/>
      <c r="L216" s="43"/>
      <c r="M216" s="43"/>
      <c r="N216" s="43"/>
      <c r="O216" s="43"/>
      <c r="P216" s="43"/>
      <c r="Q216" s="43"/>
    </row>
    <row r="217" spans="2:17" ht="22.5" customHeight="1" x14ac:dyDescent="0.45">
      <c r="B217" s="1"/>
      <c r="C217" s="1"/>
      <c r="D217" s="1"/>
      <c r="E217" s="1"/>
      <c r="F217" s="1"/>
      <c r="G217" s="1"/>
      <c r="H217" s="1"/>
      <c r="I217" s="43"/>
      <c r="J217" s="43"/>
      <c r="K217" s="43"/>
      <c r="L217" s="43"/>
      <c r="M217" s="43"/>
      <c r="N217" s="43"/>
      <c r="O217" s="43"/>
      <c r="P217" s="43"/>
      <c r="Q217" s="43"/>
    </row>
    <row r="218" spans="2:17" ht="22.5" customHeight="1" x14ac:dyDescent="0.45">
      <c r="B218" s="1"/>
      <c r="C218" s="1"/>
      <c r="D218" s="1"/>
      <c r="E218" s="1"/>
      <c r="F218" s="1"/>
      <c r="G218" s="1"/>
      <c r="H218" s="1"/>
      <c r="I218" s="43"/>
      <c r="J218" s="43"/>
      <c r="K218" s="43"/>
      <c r="L218" s="43"/>
      <c r="M218" s="43"/>
      <c r="N218" s="43"/>
      <c r="O218" s="43"/>
      <c r="P218" s="43"/>
      <c r="Q218" s="43"/>
    </row>
    <row r="219" spans="2:17" ht="22.5" customHeight="1" x14ac:dyDescent="0.45">
      <c r="B219" s="1"/>
      <c r="C219" s="1"/>
      <c r="D219" s="1"/>
      <c r="E219" s="1"/>
      <c r="F219" s="1"/>
      <c r="G219" s="1"/>
      <c r="H219" s="1"/>
      <c r="I219" s="43"/>
      <c r="J219" s="43"/>
      <c r="K219" s="43"/>
      <c r="L219" s="43"/>
      <c r="M219" s="43"/>
      <c r="N219" s="43"/>
      <c r="O219" s="43"/>
      <c r="P219" s="43"/>
      <c r="Q219" s="43"/>
    </row>
    <row r="220" spans="2:17" ht="22.5" customHeight="1" x14ac:dyDescent="0.45">
      <c r="B220" s="1"/>
      <c r="C220" s="1"/>
      <c r="D220" s="1"/>
      <c r="E220" s="1"/>
      <c r="F220" s="1"/>
      <c r="G220" s="1"/>
      <c r="H220" s="1"/>
      <c r="I220" s="43"/>
      <c r="J220" s="43"/>
      <c r="K220" s="43"/>
      <c r="L220" s="43"/>
      <c r="M220" s="43"/>
      <c r="N220" s="43"/>
      <c r="O220" s="43"/>
      <c r="P220" s="43"/>
      <c r="Q220" s="43"/>
    </row>
    <row r="221" spans="2:17" ht="22.5" customHeight="1" x14ac:dyDescent="0.45">
      <c r="B221" s="1"/>
      <c r="C221" s="1"/>
      <c r="D221" s="1"/>
      <c r="E221" s="1"/>
      <c r="F221" s="1"/>
      <c r="G221" s="1"/>
      <c r="H221" s="1"/>
      <c r="I221" s="43"/>
      <c r="J221" s="43"/>
      <c r="K221" s="43"/>
      <c r="L221" s="43"/>
      <c r="M221" s="43"/>
      <c r="N221" s="43"/>
      <c r="O221" s="43"/>
      <c r="P221" s="43"/>
      <c r="Q221" s="43"/>
    </row>
    <row r="222" spans="2:17" ht="22.5" customHeight="1" x14ac:dyDescent="0.45">
      <c r="B222" s="1"/>
      <c r="C222" s="1"/>
      <c r="D222" s="1"/>
      <c r="E222" s="1"/>
      <c r="F222" s="1"/>
      <c r="G222" s="1"/>
      <c r="H222" s="1"/>
      <c r="I222" s="43"/>
      <c r="J222" s="43"/>
      <c r="K222" s="43"/>
      <c r="L222" s="43"/>
      <c r="M222" s="43"/>
      <c r="N222" s="43"/>
      <c r="O222" s="43"/>
      <c r="P222" s="43"/>
      <c r="Q222" s="43"/>
    </row>
    <row r="223" spans="2:17" ht="22.5" customHeight="1" x14ac:dyDescent="0.45">
      <c r="B223" s="1"/>
      <c r="C223" s="1"/>
      <c r="D223" s="1"/>
      <c r="E223" s="1"/>
      <c r="F223" s="1"/>
      <c r="G223" s="1"/>
      <c r="H223" s="1"/>
      <c r="I223" s="43"/>
      <c r="J223" s="43"/>
      <c r="K223" s="43"/>
      <c r="L223" s="43"/>
      <c r="M223" s="43"/>
      <c r="N223" s="43"/>
      <c r="O223" s="43"/>
      <c r="P223" s="43"/>
      <c r="Q223" s="43"/>
    </row>
    <row r="224" spans="2:17" ht="22.5" customHeight="1" x14ac:dyDescent="0.45">
      <c r="B224" s="1"/>
      <c r="C224" s="1"/>
      <c r="D224" s="1"/>
      <c r="E224" s="1"/>
      <c r="F224" s="1"/>
      <c r="G224" s="1"/>
      <c r="H224" s="1"/>
      <c r="I224" s="43"/>
      <c r="J224" s="43"/>
      <c r="K224" s="43"/>
      <c r="L224" s="43"/>
      <c r="M224" s="43"/>
      <c r="N224" s="43"/>
      <c r="O224" s="43"/>
      <c r="P224" s="43"/>
      <c r="Q224" s="43"/>
    </row>
    <row r="225" spans="2:17" ht="22.5" customHeight="1" x14ac:dyDescent="0.45">
      <c r="B225" s="1"/>
      <c r="C225" s="1"/>
      <c r="D225" s="1"/>
      <c r="E225" s="1"/>
      <c r="F225" s="1"/>
      <c r="G225" s="1"/>
      <c r="H225" s="1"/>
      <c r="I225" s="43"/>
      <c r="J225" s="43"/>
      <c r="K225" s="43"/>
      <c r="L225" s="43"/>
      <c r="M225" s="43"/>
      <c r="N225" s="43"/>
      <c r="O225" s="43"/>
      <c r="P225" s="43"/>
      <c r="Q225" s="43"/>
    </row>
    <row r="226" spans="2:17" ht="22.5" customHeight="1" x14ac:dyDescent="0.45">
      <c r="B226" s="1"/>
      <c r="C226" s="1"/>
      <c r="D226" s="1"/>
      <c r="E226" s="1"/>
      <c r="F226" s="1"/>
      <c r="G226" s="1"/>
      <c r="H226" s="1"/>
      <c r="I226" s="43"/>
      <c r="J226" s="43"/>
      <c r="K226" s="43"/>
      <c r="L226" s="43"/>
      <c r="M226" s="43"/>
      <c r="N226" s="43"/>
      <c r="O226" s="43"/>
      <c r="P226" s="43"/>
      <c r="Q226" s="43"/>
    </row>
    <row r="227" spans="2:17" ht="22.5" customHeight="1" x14ac:dyDescent="0.45">
      <c r="B227" s="1"/>
      <c r="C227" s="1"/>
      <c r="D227" s="1"/>
      <c r="E227" s="1"/>
      <c r="F227" s="1"/>
      <c r="G227" s="1"/>
      <c r="H227" s="1"/>
      <c r="I227" s="43"/>
      <c r="J227" s="43"/>
      <c r="K227" s="43"/>
      <c r="L227" s="43"/>
      <c r="M227" s="43"/>
      <c r="N227" s="43"/>
      <c r="O227" s="43"/>
      <c r="P227" s="43"/>
      <c r="Q227" s="43"/>
    </row>
    <row r="228" spans="2:17" ht="22.5" customHeight="1" x14ac:dyDescent="0.45">
      <c r="B228" s="1"/>
      <c r="C228" s="1"/>
      <c r="D228" s="1"/>
      <c r="E228" s="1"/>
      <c r="F228" s="1"/>
      <c r="G228" s="1"/>
      <c r="H228" s="1"/>
      <c r="I228" s="43"/>
      <c r="J228" s="43"/>
      <c r="K228" s="43"/>
      <c r="L228" s="43"/>
      <c r="M228" s="43"/>
      <c r="N228" s="43"/>
      <c r="O228" s="43"/>
      <c r="P228" s="43"/>
      <c r="Q228" s="43"/>
    </row>
    <row r="229" spans="2:17" ht="22.5" customHeight="1" x14ac:dyDescent="0.45">
      <c r="B229" s="1"/>
      <c r="C229" s="1"/>
      <c r="D229" s="1"/>
      <c r="E229" s="1"/>
      <c r="F229" s="1"/>
      <c r="G229" s="1"/>
      <c r="H229" s="1"/>
      <c r="I229" s="43"/>
      <c r="J229" s="43"/>
      <c r="K229" s="43"/>
      <c r="L229" s="43"/>
      <c r="M229" s="43"/>
      <c r="N229" s="43"/>
      <c r="O229" s="43"/>
      <c r="P229" s="43"/>
      <c r="Q229" s="43"/>
    </row>
    <row r="230" spans="2:17" ht="22.5" customHeight="1" x14ac:dyDescent="0.45">
      <c r="B230" s="1"/>
      <c r="C230" s="1"/>
      <c r="D230" s="1"/>
      <c r="E230" s="1"/>
      <c r="F230" s="1"/>
      <c r="G230" s="1"/>
      <c r="H230" s="1"/>
      <c r="I230" s="43"/>
      <c r="J230" s="43"/>
      <c r="K230" s="43"/>
      <c r="L230" s="43"/>
      <c r="M230" s="43"/>
      <c r="N230" s="43"/>
      <c r="O230" s="43"/>
      <c r="P230" s="43"/>
      <c r="Q230" s="43"/>
    </row>
    <row r="231" spans="2:17" ht="22.5" customHeight="1" x14ac:dyDescent="0.45">
      <c r="B231" s="1"/>
      <c r="C231" s="1"/>
      <c r="D231" s="1"/>
      <c r="E231" s="1"/>
      <c r="F231" s="1"/>
      <c r="G231" s="1"/>
      <c r="H231" s="1"/>
      <c r="I231" s="43"/>
      <c r="J231" s="43"/>
      <c r="K231" s="43"/>
      <c r="L231" s="43"/>
      <c r="M231" s="43"/>
      <c r="N231" s="43"/>
      <c r="O231" s="43"/>
      <c r="P231" s="43"/>
      <c r="Q231" s="43"/>
    </row>
    <row r="232" spans="2:17" ht="22.5" customHeight="1" x14ac:dyDescent="0.45">
      <c r="B232" s="1"/>
      <c r="C232" s="1"/>
      <c r="D232" s="1"/>
      <c r="E232" s="1"/>
      <c r="F232" s="1"/>
      <c r="G232" s="1"/>
      <c r="H232" s="1"/>
      <c r="I232" s="43"/>
      <c r="J232" s="43"/>
      <c r="K232" s="43"/>
      <c r="L232" s="43"/>
      <c r="M232" s="43"/>
      <c r="N232" s="43"/>
      <c r="O232" s="43"/>
      <c r="P232" s="43"/>
      <c r="Q232" s="43"/>
    </row>
    <row r="233" spans="2:17" ht="22.5" customHeight="1" x14ac:dyDescent="0.45">
      <c r="B233" s="1"/>
      <c r="C233" s="1"/>
      <c r="D233" s="1"/>
      <c r="E233" s="1"/>
      <c r="F233" s="1"/>
      <c r="G233" s="1"/>
      <c r="H233" s="1"/>
      <c r="I233" s="43"/>
      <c r="J233" s="43"/>
      <c r="K233" s="43"/>
      <c r="L233" s="43"/>
      <c r="M233" s="43"/>
      <c r="N233" s="43"/>
      <c r="O233" s="43"/>
      <c r="P233" s="43"/>
      <c r="Q233" s="43"/>
    </row>
    <row r="234" spans="2:17" ht="22.5" customHeight="1" x14ac:dyDescent="0.45">
      <c r="B234" s="1"/>
      <c r="C234" s="1"/>
      <c r="D234" s="1"/>
      <c r="E234" s="1"/>
      <c r="F234" s="1"/>
      <c r="G234" s="1"/>
      <c r="H234" s="1"/>
      <c r="I234" s="43"/>
      <c r="J234" s="43"/>
      <c r="K234" s="43"/>
      <c r="L234" s="43"/>
      <c r="M234" s="43"/>
      <c r="N234" s="43"/>
      <c r="O234" s="43"/>
      <c r="P234" s="43"/>
      <c r="Q234" s="43"/>
    </row>
    <row r="235" spans="2:17" ht="22.5" customHeight="1" x14ac:dyDescent="0.45">
      <c r="B235" s="1"/>
      <c r="C235" s="1"/>
      <c r="D235" s="1"/>
      <c r="E235" s="1"/>
      <c r="F235" s="1"/>
      <c r="G235" s="1"/>
      <c r="H235" s="1"/>
      <c r="I235" s="43"/>
      <c r="J235" s="43"/>
      <c r="K235" s="43"/>
      <c r="L235" s="43"/>
      <c r="M235" s="43"/>
      <c r="N235" s="43"/>
      <c r="O235" s="43"/>
      <c r="P235" s="43"/>
      <c r="Q235" s="43"/>
    </row>
    <row r="236" spans="2:17" ht="22.5" customHeight="1" x14ac:dyDescent="0.45">
      <c r="B236" s="1"/>
      <c r="C236" s="1"/>
      <c r="D236" s="1"/>
      <c r="E236" s="1"/>
      <c r="F236" s="1"/>
      <c r="G236" s="1"/>
      <c r="H236" s="1"/>
      <c r="I236" s="43"/>
      <c r="J236" s="43"/>
      <c r="K236" s="43"/>
      <c r="L236" s="43"/>
      <c r="M236" s="43"/>
      <c r="N236" s="43"/>
      <c r="O236" s="43"/>
      <c r="P236" s="43"/>
      <c r="Q236" s="43"/>
    </row>
    <row r="237" spans="2:17" ht="22.5" customHeight="1" x14ac:dyDescent="0.45">
      <c r="B237" s="1"/>
      <c r="C237" s="1"/>
      <c r="D237" s="1"/>
      <c r="E237" s="1"/>
      <c r="F237" s="1"/>
      <c r="G237" s="1"/>
      <c r="H237" s="1"/>
      <c r="I237" s="43"/>
      <c r="J237" s="43"/>
      <c r="K237" s="43"/>
      <c r="L237" s="43"/>
      <c r="M237" s="43"/>
      <c r="N237" s="43"/>
      <c r="O237" s="43"/>
      <c r="P237" s="43"/>
      <c r="Q237" s="43"/>
    </row>
    <row r="238" spans="2:17" ht="22.5" customHeight="1" x14ac:dyDescent="0.45">
      <c r="B238" s="1"/>
      <c r="C238" s="1"/>
      <c r="D238" s="1"/>
      <c r="E238" s="1"/>
      <c r="F238" s="1"/>
      <c r="G238" s="1"/>
      <c r="H238" s="1"/>
      <c r="I238" s="43"/>
      <c r="J238" s="43"/>
      <c r="K238" s="43"/>
      <c r="L238" s="43"/>
      <c r="M238" s="43"/>
      <c r="N238" s="43"/>
      <c r="O238" s="43"/>
      <c r="P238" s="43"/>
      <c r="Q238" s="43"/>
    </row>
    <row r="239" spans="2:17" ht="22.5" customHeight="1" x14ac:dyDescent="0.45">
      <c r="B239" s="1"/>
      <c r="C239" s="1"/>
      <c r="D239" s="1"/>
      <c r="E239" s="1"/>
      <c r="F239" s="1"/>
      <c r="G239" s="1"/>
      <c r="H239" s="1"/>
      <c r="I239" s="43"/>
      <c r="J239" s="43"/>
      <c r="K239" s="43"/>
      <c r="L239" s="43"/>
      <c r="M239" s="43"/>
      <c r="N239" s="43"/>
      <c r="O239" s="43"/>
      <c r="P239" s="43"/>
      <c r="Q239" s="43"/>
    </row>
    <row r="240" spans="2:17" ht="22.5" customHeight="1" x14ac:dyDescent="0.45">
      <c r="B240" s="1"/>
      <c r="C240" s="1"/>
      <c r="D240" s="1"/>
      <c r="E240" s="1"/>
      <c r="F240" s="1"/>
      <c r="G240" s="1"/>
      <c r="H240" s="1"/>
      <c r="I240" s="43"/>
      <c r="J240" s="43"/>
      <c r="K240" s="43"/>
      <c r="L240" s="43"/>
      <c r="M240" s="43"/>
      <c r="N240" s="43"/>
      <c r="O240" s="43"/>
      <c r="P240" s="43"/>
      <c r="Q240" s="43"/>
    </row>
    <row r="241" spans="2:17" ht="22.5" customHeight="1" x14ac:dyDescent="0.45">
      <c r="B241" s="1"/>
      <c r="C241" s="1"/>
      <c r="D241" s="1"/>
      <c r="E241" s="1"/>
      <c r="F241" s="1"/>
      <c r="G241" s="1"/>
      <c r="H241" s="1"/>
      <c r="I241" s="43"/>
      <c r="J241" s="43"/>
      <c r="K241" s="43"/>
      <c r="L241" s="43"/>
      <c r="M241" s="43"/>
      <c r="N241" s="43"/>
      <c r="O241" s="43"/>
      <c r="P241" s="43"/>
      <c r="Q241" s="43"/>
    </row>
    <row r="242" spans="2:17" ht="22.5" customHeight="1" x14ac:dyDescent="0.45">
      <c r="B242" s="1"/>
      <c r="C242" s="1"/>
      <c r="D242" s="1"/>
      <c r="E242" s="1"/>
      <c r="F242" s="1"/>
      <c r="G242" s="1"/>
      <c r="H242" s="1"/>
      <c r="I242" s="43"/>
      <c r="J242" s="43"/>
      <c r="K242" s="43"/>
      <c r="L242" s="43"/>
      <c r="M242" s="43"/>
      <c r="N242" s="43"/>
      <c r="O242" s="43"/>
      <c r="P242" s="43"/>
      <c r="Q242" s="43"/>
    </row>
    <row r="243" spans="2:17" ht="22.5" customHeight="1" x14ac:dyDescent="0.45">
      <c r="B243" s="1"/>
      <c r="C243" s="1"/>
      <c r="D243" s="1"/>
      <c r="E243" s="1"/>
      <c r="F243" s="1"/>
      <c r="G243" s="1"/>
      <c r="H243" s="1"/>
      <c r="I243" s="43"/>
      <c r="J243" s="43"/>
      <c r="K243" s="43"/>
      <c r="L243" s="43"/>
      <c r="M243" s="43"/>
      <c r="N243" s="43"/>
      <c r="O243" s="43"/>
      <c r="P243" s="43"/>
      <c r="Q243" s="43"/>
    </row>
    <row r="244" spans="2:17" ht="22.5" customHeight="1" x14ac:dyDescent="0.45">
      <c r="B244" s="1"/>
      <c r="C244" s="1"/>
      <c r="D244" s="1"/>
      <c r="E244" s="1"/>
      <c r="F244" s="1"/>
      <c r="G244" s="1"/>
      <c r="H244" s="1"/>
      <c r="I244" s="43"/>
      <c r="J244" s="43"/>
      <c r="K244" s="43"/>
      <c r="L244" s="43"/>
      <c r="M244" s="43"/>
      <c r="N244" s="43"/>
      <c r="O244" s="43"/>
      <c r="P244" s="43"/>
      <c r="Q244" s="43"/>
    </row>
    <row r="245" spans="2:17" ht="22.5" customHeight="1" x14ac:dyDescent="0.45">
      <c r="B245" s="1"/>
      <c r="C245" s="1"/>
      <c r="D245" s="1"/>
      <c r="E245" s="1"/>
      <c r="F245" s="1"/>
      <c r="G245" s="1"/>
      <c r="H245" s="1"/>
      <c r="I245" s="43"/>
      <c r="J245" s="43"/>
      <c r="K245" s="43"/>
      <c r="L245" s="43"/>
      <c r="M245" s="43"/>
      <c r="N245" s="43"/>
      <c r="O245" s="43"/>
      <c r="P245" s="43"/>
      <c r="Q245" s="43"/>
    </row>
    <row r="246" spans="2:17" ht="22.5" customHeight="1" x14ac:dyDescent="0.45">
      <c r="B246" s="1"/>
      <c r="C246" s="1"/>
      <c r="D246" s="1"/>
      <c r="E246" s="1"/>
      <c r="F246" s="1"/>
      <c r="G246" s="1"/>
      <c r="H246" s="1"/>
      <c r="I246" s="43"/>
      <c r="J246" s="43"/>
      <c r="K246" s="43"/>
      <c r="L246" s="43"/>
      <c r="M246" s="43"/>
      <c r="N246" s="43"/>
      <c r="O246" s="43"/>
      <c r="P246" s="43"/>
      <c r="Q246" s="43"/>
    </row>
    <row r="247" spans="2:17" ht="22.5" customHeight="1" x14ac:dyDescent="0.45">
      <c r="B247" s="1"/>
      <c r="C247" s="1"/>
      <c r="D247" s="1"/>
      <c r="E247" s="1"/>
      <c r="F247" s="1"/>
      <c r="G247" s="1"/>
      <c r="H247" s="1"/>
      <c r="I247" s="43"/>
      <c r="J247" s="43"/>
      <c r="K247" s="43"/>
      <c r="L247" s="43"/>
      <c r="M247" s="43"/>
      <c r="N247" s="43"/>
      <c r="O247" s="43"/>
      <c r="P247" s="43"/>
      <c r="Q247" s="43"/>
    </row>
    <row r="248" spans="2:17" ht="22.5" customHeight="1" x14ac:dyDescent="0.45">
      <c r="B248" s="1"/>
      <c r="C248" s="1"/>
      <c r="D248" s="1"/>
      <c r="E248" s="1"/>
      <c r="F248" s="1"/>
      <c r="G248" s="1"/>
      <c r="H248" s="1"/>
      <c r="I248" s="43"/>
      <c r="J248" s="43"/>
      <c r="K248" s="43"/>
      <c r="L248" s="43"/>
      <c r="M248" s="43"/>
      <c r="N248" s="43"/>
      <c r="O248" s="43"/>
      <c r="P248" s="43"/>
      <c r="Q248" s="43"/>
    </row>
    <row r="249" spans="2:17" ht="22.5" customHeight="1" x14ac:dyDescent="0.45">
      <c r="B249" s="1"/>
      <c r="C249" s="1"/>
      <c r="D249" s="1"/>
      <c r="E249" s="1"/>
      <c r="F249" s="1"/>
      <c r="G249" s="1"/>
      <c r="H249" s="1"/>
      <c r="I249" s="43"/>
      <c r="J249" s="43"/>
      <c r="K249" s="43"/>
      <c r="L249" s="43"/>
      <c r="M249" s="43"/>
      <c r="N249" s="43"/>
      <c r="O249" s="43"/>
      <c r="P249" s="43"/>
      <c r="Q249" s="43"/>
    </row>
    <row r="250" spans="2:17" ht="22.5" customHeight="1" x14ac:dyDescent="0.45">
      <c r="B250" s="1"/>
      <c r="C250" s="1"/>
      <c r="D250" s="1"/>
      <c r="E250" s="1"/>
      <c r="F250" s="1"/>
      <c r="G250" s="1"/>
      <c r="H250" s="1"/>
      <c r="I250" s="43"/>
      <c r="J250" s="43"/>
      <c r="K250" s="43"/>
      <c r="L250" s="43"/>
      <c r="M250" s="43"/>
      <c r="N250" s="43"/>
      <c r="O250" s="43"/>
      <c r="P250" s="43"/>
      <c r="Q250" s="43"/>
    </row>
    <row r="251" spans="2:17" ht="22.5" customHeight="1" x14ac:dyDescent="0.45">
      <c r="B251" s="1"/>
      <c r="C251" s="1"/>
      <c r="D251" s="1"/>
      <c r="E251" s="1"/>
      <c r="F251" s="1"/>
      <c r="G251" s="1"/>
      <c r="H251" s="1"/>
      <c r="I251" s="43"/>
      <c r="J251" s="43"/>
      <c r="K251" s="43"/>
      <c r="L251" s="43"/>
      <c r="M251" s="43"/>
      <c r="N251" s="43"/>
      <c r="O251" s="43"/>
      <c r="P251" s="43"/>
      <c r="Q251" s="43"/>
    </row>
    <row r="252" spans="2:17" ht="22.5" customHeight="1" x14ac:dyDescent="0.45">
      <c r="B252" s="1"/>
      <c r="C252" s="1"/>
      <c r="D252" s="1"/>
      <c r="E252" s="1"/>
      <c r="F252" s="1"/>
      <c r="G252" s="1"/>
      <c r="H252" s="1"/>
      <c r="I252" s="43"/>
      <c r="J252" s="43"/>
      <c r="K252" s="43"/>
      <c r="L252" s="43"/>
      <c r="M252" s="43"/>
      <c r="N252" s="43"/>
      <c r="O252" s="43"/>
      <c r="P252" s="43"/>
      <c r="Q252" s="43"/>
    </row>
    <row r="253" spans="2:17" ht="22.5" customHeight="1" x14ac:dyDescent="0.45">
      <c r="B253" s="1"/>
      <c r="C253" s="1"/>
      <c r="D253" s="1"/>
      <c r="E253" s="1"/>
      <c r="F253" s="1"/>
      <c r="G253" s="1"/>
      <c r="H253" s="1"/>
      <c r="I253" s="43"/>
      <c r="J253" s="43"/>
      <c r="K253" s="43"/>
      <c r="L253" s="43"/>
      <c r="M253" s="43"/>
      <c r="N253" s="43"/>
      <c r="O253" s="43"/>
      <c r="P253" s="43"/>
      <c r="Q253" s="43"/>
    </row>
    <row r="254" spans="2:17" ht="22.5" customHeight="1" x14ac:dyDescent="0.45">
      <c r="B254" s="1"/>
      <c r="C254" s="1"/>
      <c r="D254" s="1"/>
      <c r="E254" s="1"/>
      <c r="F254" s="1"/>
      <c r="G254" s="1"/>
      <c r="H254" s="1"/>
      <c r="I254" s="43"/>
      <c r="J254" s="43"/>
      <c r="K254" s="43"/>
      <c r="L254" s="43"/>
      <c r="M254" s="43"/>
      <c r="N254" s="43"/>
      <c r="O254" s="43"/>
      <c r="P254" s="43"/>
      <c r="Q254" s="43"/>
    </row>
    <row r="255" spans="2:17" ht="22.5" customHeight="1" x14ac:dyDescent="0.45">
      <c r="B255" s="1"/>
      <c r="C255" s="1"/>
      <c r="D255" s="1"/>
      <c r="E255" s="1"/>
      <c r="F255" s="1"/>
      <c r="G255" s="1"/>
      <c r="H255" s="1"/>
      <c r="I255" s="43"/>
      <c r="J255" s="43"/>
      <c r="K255" s="43"/>
      <c r="L255" s="43"/>
      <c r="M255" s="43"/>
      <c r="N255" s="43"/>
      <c r="O255" s="43"/>
      <c r="P255" s="43"/>
      <c r="Q255" s="43"/>
    </row>
    <row r="256" spans="2:17" ht="22.5" customHeight="1" x14ac:dyDescent="0.45">
      <c r="B256" s="1"/>
      <c r="C256" s="1"/>
      <c r="D256" s="1"/>
      <c r="E256" s="1"/>
      <c r="F256" s="1"/>
      <c r="G256" s="1"/>
      <c r="H256" s="1"/>
      <c r="I256" s="43"/>
      <c r="J256" s="43"/>
      <c r="K256" s="43"/>
      <c r="L256" s="43"/>
      <c r="M256" s="43"/>
      <c r="N256" s="43"/>
      <c r="O256" s="43"/>
      <c r="P256" s="43"/>
      <c r="Q256" s="43"/>
    </row>
    <row r="257" spans="2:17" ht="22.5" customHeight="1" x14ac:dyDescent="0.45">
      <c r="B257" s="1"/>
      <c r="C257" s="1"/>
      <c r="D257" s="1"/>
      <c r="E257" s="1"/>
      <c r="F257" s="1"/>
      <c r="G257" s="1"/>
      <c r="H257" s="1"/>
      <c r="I257" s="43"/>
      <c r="J257" s="43"/>
      <c r="K257" s="43"/>
      <c r="L257" s="43"/>
      <c r="M257" s="43"/>
      <c r="N257" s="43"/>
      <c r="O257" s="43"/>
      <c r="P257" s="43"/>
      <c r="Q257" s="43"/>
    </row>
    <row r="258" spans="2:17" ht="22.5" customHeight="1" x14ac:dyDescent="0.45">
      <c r="B258" s="1"/>
      <c r="C258" s="1"/>
      <c r="D258" s="1"/>
      <c r="E258" s="1"/>
      <c r="F258" s="1"/>
      <c r="G258" s="1"/>
      <c r="H258" s="1"/>
      <c r="I258" s="43"/>
      <c r="J258" s="43"/>
      <c r="K258" s="43"/>
      <c r="L258" s="43"/>
      <c r="M258" s="43"/>
      <c r="N258" s="43"/>
      <c r="O258" s="43"/>
      <c r="P258" s="43"/>
      <c r="Q258" s="43"/>
    </row>
    <row r="259" spans="2:17" ht="22.5" customHeight="1" x14ac:dyDescent="0.45">
      <c r="B259" s="1"/>
      <c r="C259" s="1"/>
      <c r="D259" s="1"/>
      <c r="E259" s="1"/>
      <c r="F259" s="1"/>
      <c r="G259" s="1"/>
      <c r="H259" s="1"/>
      <c r="I259" s="43"/>
      <c r="J259" s="43"/>
      <c r="K259" s="43"/>
      <c r="L259" s="43"/>
      <c r="M259" s="43"/>
      <c r="N259" s="43"/>
      <c r="O259" s="43"/>
      <c r="P259" s="43"/>
      <c r="Q259" s="43"/>
    </row>
    <row r="260" spans="2:17" ht="22.5" customHeight="1" x14ac:dyDescent="0.45">
      <c r="B260" s="1"/>
      <c r="C260" s="1"/>
      <c r="D260" s="1"/>
      <c r="E260" s="1"/>
      <c r="F260" s="1"/>
      <c r="G260" s="1"/>
      <c r="H260" s="1"/>
      <c r="I260" s="43"/>
      <c r="J260" s="43"/>
      <c r="K260" s="43"/>
      <c r="L260" s="43"/>
      <c r="M260" s="43"/>
      <c r="N260" s="43"/>
      <c r="O260" s="43"/>
      <c r="P260" s="43"/>
      <c r="Q260" s="43"/>
    </row>
    <row r="261" spans="2:17" ht="22.5" customHeight="1" x14ac:dyDescent="0.45">
      <c r="B261" s="1"/>
      <c r="C261" s="1"/>
      <c r="D261" s="1"/>
      <c r="E261" s="1"/>
      <c r="F261" s="1"/>
      <c r="G261" s="1"/>
      <c r="H261" s="1"/>
      <c r="I261" s="43"/>
      <c r="J261" s="43"/>
      <c r="K261" s="43"/>
      <c r="L261" s="43"/>
      <c r="M261" s="43"/>
      <c r="N261" s="43"/>
      <c r="O261" s="43"/>
      <c r="P261" s="43"/>
      <c r="Q261" s="43"/>
    </row>
    <row r="262" spans="2:17" ht="22.5" customHeight="1" x14ac:dyDescent="0.45">
      <c r="B262" s="1"/>
      <c r="C262" s="1"/>
      <c r="D262" s="1"/>
      <c r="E262" s="1"/>
      <c r="F262" s="1"/>
      <c r="G262" s="1"/>
      <c r="H262" s="1"/>
      <c r="I262" s="43"/>
      <c r="J262" s="43"/>
      <c r="K262" s="43"/>
      <c r="L262" s="43"/>
      <c r="M262" s="43"/>
      <c r="N262" s="43"/>
      <c r="O262" s="43"/>
      <c r="P262" s="43"/>
      <c r="Q262" s="43"/>
    </row>
    <row r="263" spans="2:17" ht="22.5" customHeight="1" x14ac:dyDescent="0.45">
      <c r="B263" s="1"/>
      <c r="C263" s="1"/>
      <c r="D263" s="1"/>
      <c r="E263" s="1"/>
      <c r="F263" s="1"/>
      <c r="G263" s="1"/>
      <c r="H263" s="1"/>
      <c r="I263" s="43"/>
      <c r="J263" s="43"/>
      <c r="K263" s="43"/>
      <c r="L263" s="43"/>
      <c r="M263" s="43"/>
      <c r="N263" s="43"/>
      <c r="O263" s="43"/>
      <c r="P263" s="43"/>
      <c r="Q263" s="43"/>
    </row>
    <row r="264" spans="2:17" ht="22.5" customHeight="1" x14ac:dyDescent="0.45">
      <c r="B264" s="1"/>
      <c r="C264" s="1"/>
      <c r="D264" s="1"/>
      <c r="E264" s="1"/>
      <c r="F264" s="1"/>
      <c r="G264" s="1"/>
      <c r="H264" s="1"/>
      <c r="I264" s="43"/>
      <c r="J264" s="43"/>
      <c r="K264" s="43"/>
      <c r="L264" s="43"/>
      <c r="M264" s="43"/>
      <c r="N264" s="43"/>
      <c r="O264" s="43"/>
      <c r="P264" s="43"/>
      <c r="Q264" s="43"/>
    </row>
    <row r="265" spans="2:17" ht="22.5" customHeight="1" x14ac:dyDescent="0.45">
      <c r="B265" s="1"/>
      <c r="C265" s="1"/>
      <c r="D265" s="1"/>
      <c r="E265" s="1"/>
      <c r="F265" s="1"/>
      <c r="G265" s="1"/>
      <c r="H265" s="1"/>
      <c r="I265" s="43"/>
      <c r="J265" s="43"/>
      <c r="K265" s="43"/>
      <c r="L265" s="43"/>
      <c r="M265" s="43"/>
      <c r="N265" s="43"/>
      <c r="O265" s="43"/>
      <c r="P265" s="43"/>
      <c r="Q265" s="43"/>
    </row>
    <row r="266" spans="2:17" ht="22.5" customHeight="1" x14ac:dyDescent="0.45">
      <c r="B266" s="1"/>
      <c r="C266" s="1"/>
      <c r="D266" s="1"/>
      <c r="E266" s="1"/>
      <c r="F266" s="1"/>
      <c r="G266" s="1"/>
      <c r="H266" s="1"/>
      <c r="I266" s="43"/>
      <c r="J266" s="43"/>
      <c r="K266" s="43"/>
      <c r="L266" s="43"/>
      <c r="M266" s="43"/>
      <c r="N266" s="43"/>
      <c r="O266" s="43"/>
      <c r="P266" s="43"/>
      <c r="Q266" s="43"/>
    </row>
    <row r="267" spans="2:17" ht="22.5" customHeight="1" x14ac:dyDescent="0.45">
      <c r="B267" s="1"/>
      <c r="C267" s="1"/>
      <c r="D267" s="1"/>
      <c r="E267" s="1"/>
      <c r="F267" s="1"/>
      <c r="G267" s="1"/>
      <c r="H267" s="1"/>
      <c r="I267" s="43"/>
      <c r="J267" s="43"/>
      <c r="K267" s="43"/>
      <c r="L267" s="43"/>
      <c r="M267" s="43"/>
      <c r="N267" s="43"/>
      <c r="O267" s="43"/>
      <c r="P267" s="43"/>
      <c r="Q267" s="43"/>
    </row>
    <row r="268" spans="2:17" ht="22.5" customHeight="1" x14ac:dyDescent="0.45">
      <c r="B268" s="1"/>
      <c r="C268" s="1"/>
      <c r="D268" s="1"/>
      <c r="E268" s="1"/>
      <c r="F268" s="1"/>
      <c r="G268" s="1"/>
      <c r="H268" s="1"/>
      <c r="I268" s="43"/>
      <c r="J268" s="43"/>
      <c r="K268" s="43"/>
      <c r="L268" s="43"/>
      <c r="M268" s="43"/>
      <c r="N268" s="43"/>
      <c r="O268" s="43"/>
      <c r="P268" s="43"/>
      <c r="Q268" s="43"/>
    </row>
    <row r="269" spans="2:17" ht="22.5" customHeight="1" x14ac:dyDescent="0.45">
      <c r="B269" s="1"/>
      <c r="C269" s="1"/>
      <c r="D269" s="1"/>
      <c r="E269" s="1"/>
      <c r="F269" s="1"/>
      <c r="G269" s="1"/>
      <c r="H269" s="1"/>
      <c r="I269" s="43"/>
      <c r="J269" s="43"/>
      <c r="K269" s="43"/>
      <c r="L269" s="43"/>
      <c r="M269" s="43"/>
      <c r="N269" s="43"/>
      <c r="O269" s="43"/>
      <c r="P269" s="43"/>
      <c r="Q269" s="43"/>
    </row>
    <row r="270" spans="2:17" ht="22.5" customHeight="1" x14ac:dyDescent="0.45">
      <c r="B270" s="1"/>
      <c r="C270" s="1"/>
      <c r="D270" s="1"/>
      <c r="E270" s="1"/>
      <c r="F270" s="1"/>
      <c r="G270" s="1"/>
      <c r="H270" s="1"/>
      <c r="I270" s="43"/>
      <c r="J270" s="43"/>
      <c r="K270" s="43"/>
      <c r="L270" s="43"/>
      <c r="M270" s="43"/>
      <c r="N270" s="43"/>
      <c r="O270" s="43"/>
      <c r="P270" s="43"/>
      <c r="Q270" s="43"/>
    </row>
    <row r="271" spans="2:17" ht="22.5" customHeight="1" x14ac:dyDescent="0.45">
      <c r="B271" s="1"/>
      <c r="C271" s="1"/>
      <c r="D271" s="1"/>
      <c r="E271" s="1"/>
      <c r="F271" s="1"/>
      <c r="G271" s="1"/>
      <c r="H271" s="1"/>
      <c r="I271" s="43"/>
      <c r="J271" s="43"/>
      <c r="K271" s="43"/>
      <c r="L271" s="43"/>
      <c r="M271" s="43"/>
      <c r="N271" s="43"/>
      <c r="O271" s="43"/>
      <c r="P271" s="43"/>
      <c r="Q271" s="43"/>
    </row>
    <row r="272" spans="2:17" ht="22.5" customHeight="1" x14ac:dyDescent="0.45">
      <c r="B272" s="1"/>
      <c r="C272" s="1"/>
      <c r="D272" s="1"/>
      <c r="E272" s="1"/>
      <c r="F272" s="1"/>
      <c r="G272" s="1"/>
      <c r="H272" s="1"/>
      <c r="I272" s="43"/>
      <c r="J272" s="43"/>
      <c r="K272" s="43"/>
      <c r="L272" s="43"/>
      <c r="M272" s="43"/>
      <c r="N272" s="43"/>
      <c r="O272" s="43"/>
      <c r="P272" s="43"/>
      <c r="Q272" s="43"/>
    </row>
    <row r="273" spans="2:17" ht="22.5" customHeight="1" x14ac:dyDescent="0.45">
      <c r="B273" s="1"/>
      <c r="C273" s="1"/>
      <c r="D273" s="1"/>
      <c r="E273" s="1"/>
      <c r="F273" s="1"/>
      <c r="G273" s="1"/>
      <c r="H273" s="1"/>
      <c r="I273" s="43"/>
      <c r="J273" s="43"/>
      <c r="K273" s="43"/>
      <c r="L273" s="43"/>
      <c r="M273" s="43"/>
      <c r="N273" s="43"/>
      <c r="O273" s="43"/>
      <c r="P273" s="43"/>
      <c r="Q273" s="43"/>
    </row>
    <row r="274" spans="2:17" ht="22.5" customHeight="1" x14ac:dyDescent="0.45">
      <c r="B274" s="1"/>
      <c r="C274" s="1"/>
      <c r="D274" s="1"/>
      <c r="E274" s="1"/>
      <c r="F274" s="1"/>
      <c r="G274" s="1"/>
      <c r="H274" s="1"/>
      <c r="I274" s="43"/>
      <c r="J274" s="43"/>
      <c r="K274" s="43"/>
      <c r="L274" s="43"/>
      <c r="M274" s="43"/>
      <c r="N274" s="43"/>
      <c r="O274" s="43"/>
      <c r="P274" s="43"/>
      <c r="Q274" s="43"/>
    </row>
    <row r="275" spans="2:17" ht="22.5" customHeight="1" x14ac:dyDescent="0.45">
      <c r="B275" s="1"/>
      <c r="C275" s="1"/>
      <c r="D275" s="1"/>
      <c r="E275" s="1"/>
      <c r="F275" s="1"/>
      <c r="G275" s="1"/>
      <c r="H275" s="1"/>
      <c r="I275" s="43"/>
      <c r="J275" s="43"/>
      <c r="K275" s="43"/>
      <c r="L275" s="43"/>
      <c r="M275" s="43"/>
      <c r="N275" s="43"/>
      <c r="O275" s="43"/>
      <c r="P275" s="43"/>
      <c r="Q275" s="43"/>
    </row>
    <row r="276" spans="2:17" ht="22.5" customHeight="1" x14ac:dyDescent="0.45">
      <c r="B276" s="1"/>
      <c r="C276" s="1"/>
      <c r="D276" s="1"/>
      <c r="E276" s="1"/>
      <c r="F276" s="1"/>
      <c r="G276" s="1"/>
      <c r="H276" s="1"/>
      <c r="I276" s="43"/>
      <c r="J276" s="43"/>
      <c r="K276" s="43"/>
      <c r="L276" s="43"/>
      <c r="M276" s="43"/>
      <c r="N276" s="43"/>
      <c r="O276" s="43"/>
      <c r="P276" s="43"/>
      <c r="Q276" s="43"/>
    </row>
    <row r="277" spans="2:17" ht="22.5" customHeight="1" x14ac:dyDescent="0.45">
      <c r="B277" s="1"/>
      <c r="C277" s="1"/>
      <c r="D277" s="1"/>
      <c r="E277" s="1"/>
      <c r="F277" s="1"/>
      <c r="G277" s="1"/>
      <c r="H277" s="1"/>
      <c r="I277" s="43"/>
      <c r="J277" s="43"/>
      <c r="K277" s="43"/>
      <c r="L277" s="43"/>
      <c r="M277" s="43"/>
      <c r="N277" s="43"/>
      <c r="O277" s="43"/>
      <c r="P277" s="43"/>
      <c r="Q277" s="43"/>
    </row>
    <row r="278" spans="2:17" ht="22.5" customHeight="1" x14ac:dyDescent="0.45">
      <c r="B278" s="1"/>
      <c r="C278" s="1"/>
      <c r="D278" s="1"/>
      <c r="E278" s="1"/>
      <c r="F278" s="1"/>
      <c r="G278" s="1"/>
      <c r="H278" s="1"/>
      <c r="I278" s="43"/>
      <c r="J278" s="43"/>
      <c r="K278" s="43"/>
      <c r="L278" s="43"/>
      <c r="M278" s="43"/>
      <c r="N278" s="43"/>
      <c r="O278" s="43"/>
      <c r="P278" s="43"/>
      <c r="Q278" s="43"/>
    </row>
    <row r="279" spans="2:17" ht="22.5" customHeight="1" x14ac:dyDescent="0.45">
      <c r="B279" s="1"/>
      <c r="C279" s="1"/>
      <c r="D279" s="1"/>
      <c r="E279" s="1"/>
      <c r="F279" s="1"/>
      <c r="G279" s="1"/>
      <c r="H279" s="1"/>
      <c r="I279" s="43"/>
      <c r="J279" s="43"/>
      <c r="K279" s="43"/>
      <c r="L279" s="43"/>
      <c r="M279" s="43"/>
      <c r="N279" s="43"/>
      <c r="O279" s="43"/>
      <c r="P279" s="43"/>
      <c r="Q279" s="43"/>
    </row>
    <row r="280" spans="2:17" ht="22.5" customHeight="1" x14ac:dyDescent="0.45">
      <c r="B280" s="1"/>
      <c r="C280" s="1"/>
      <c r="D280" s="1"/>
      <c r="E280" s="1"/>
      <c r="F280" s="1"/>
      <c r="G280" s="1"/>
      <c r="H280" s="1"/>
      <c r="I280" s="43"/>
      <c r="J280" s="43"/>
      <c r="K280" s="43"/>
      <c r="L280" s="43"/>
      <c r="M280" s="43"/>
      <c r="N280" s="43"/>
      <c r="O280" s="43"/>
      <c r="P280" s="43"/>
      <c r="Q280" s="43"/>
    </row>
    <row r="281" spans="2:17" ht="22.5" customHeight="1" x14ac:dyDescent="0.45">
      <c r="B281" s="1"/>
      <c r="C281" s="1"/>
      <c r="D281" s="1"/>
      <c r="E281" s="1"/>
      <c r="F281" s="1"/>
      <c r="G281" s="1"/>
      <c r="H281" s="1"/>
      <c r="I281" s="43"/>
      <c r="J281" s="43"/>
      <c r="K281" s="43"/>
      <c r="L281" s="43"/>
      <c r="M281" s="43"/>
      <c r="N281" s="43"/>
      <c r="O281" s="43"/>
      <c r="P281" s="43"/>
      <c r="Q281" s="43"/>
    </row>
    <row r="282" spans="2:17" ht="22.5" customHeight="1" x14ac:dyDescent="0.45">
      <c r="B282" s="1"/>
      <c r="C282" s="1"/>
      <c r="D282" s="1"/>
      <c r="E282" s="1"/>
      <c r="F282" s="1"/>
      <c r="G282" s="1"/>
      <c r="H282" s="1"/>
      <c r="I282" s="43"/>
      <c r="J282" s="43"/>
      <c r="K282" s="43"/>
      <c r="L282" s="43"/>
      <c r="M282" s="43"/>
      <c r="N282" s="43"/>
      <c r="O282" s="43"/>
      <c r="P282" s="43"/>
      <c r="Q282" s="43"/>
    </row>
    <row r="283" spans="2:17" ht="22.5" customHeight="1" x14ac:dyDescent="0.45">
      <c r="B283" s="1"/>
      <c r="C283" s="1"/>
      <c r="D283" s="1"/>
      <c r="E283" s="1"/>
      <c r="F283" s="1"/>
      <c r="G283" s="1"/>
      <c r="H283" s="1"/>
      <c r="I283" s="43"/>
      <c r="J283" s="43"/>
      <c r="K283" s="43"/>
      <c r="L283" s="43"/>
      <c r="M283" s="43"/>
      <c r="N283" s="43"/>
      <c r="O283" s="43"/>
      <c r="P283" s="43"/>
      <c r="Q283" s="43"/>
    </row>
    <row r="284" spans="2:17" ht="22.5" customHeight="1" x14ac:dyDescent="0.45">
      <c r="B284" s="1"/>
      <c r="C284" s="1"/>
      <c r="D284" s="1"/>
      <c r="E284" s="1"/>
      <c r="F284" s="1"/>
      <c r="G284" s="1"/>
      <c r="H284" s="1"/>
      <c r="I284" s="43"/>
      <c r="J284" s="43"/>
      <c r="K284" s="43"/>
      <c r="L284" s="43"/>
      <c r="M284" s="43"/>
      <c r="N284" s="43"/>
      <c r="O284" s="43"/>
      <c r="P284" s="43"/>
      <c r="Q284" s="43"/>
    </row>
    <row r="285" spans="2:17" ht="22.5" customHeight="1" x14ac:dyDescent="0.45">
      <c r="B285" s="1"/>
      <c r="C285" s="1"/>
      <c r="D285" s="1"/>
      <c r="E285" s="1"/>
      <c r="F285" s="1"/>
      <c r="G285" s="1"/>
      <c r="H285" s="1"/>
      <c r="I285" s="43"/>
      <c r="J285" s="43"/>
      <c r="K285" s="43"/>
      <c r="L285" s="43"/>
      <c r="M285" s="43"/>
      <c r="N285" s="43"/>
      <c r="O285" s="43"/>
      <c r="P285" s="43"/>
      <c r="Q285" s="43"/>
    </row>
    <row r="286" spans="2:17" ht="22.5" customHeight="1" x14ac:dyDescent="0.45">
      <c r="B286" s="1"/>
      <c r="C286" s="1"/>
      <c r="D286" s="1"/>
      <c r="E286" s="1"/>
      <c r="F286" s="1"/>
      <c r="G286" s="1"/>
      <c r="H286" s="1"/>
      <c r="I286" s="43"/>
      <c r="J286" s="43"/>
      <c r="K286" s="43"/>
      <c r="L286" s="43"/>
      <c r="M286" s="43"/>
      <c r="N286" s="43"/>
      <c r="O286" s="43"/>
      <c r="P286" s="43"/>
      <c r="Q286" s="43"/>
    </row>
    <row r="287" spans="2:17" ht="22.5" customHeight="1" x14ac:dyDescent="0.45">
      <c r="B287" s="1"/>
      <c r="C287" s="1"/>
      <c r="D287" s="1"/>
      <c r="E287" s="1"/>
      <c r="F287" s="1"/>
      <c r="G287" s="1"/>
      <c r="H287" s="1"/>
      <c r="I287" s="43"/>
      <c r="J287" s="43"/>
      <c r="K287" s="43"/>
      <c r="L287" s="43"/>
      <c r="M287" s="43"/>
      <c r="N287" s="43"/>
      <c r="O287" s="43"/>
      <c r="P287" s="43"/>
      <c r="Q287" s="43"/>
    </row>
    <row r="288" spans="2:17" ht="22.5" customHeight="1" x14ac:dyDescent="0.45">
      <c r="B288" s="1"/>
      <c r="C288" s="1"/>
      <c r="D288" s="1"/>
      <c r="E288" s="1"/>
      <c r="F288" s="1"/>
      <c r="G288" s="1"/>
      <c r="H288" s="1"/>
      <c r="I288" s="43"/>
      <c r="J288" s="43"/>
      <c r="K288" s="43"/>
      <c r="L288" s="43"/>
      <c r="M288" s="43"/>
      <c r="N288" s="43"/>
      <c r="O288" s="43"/>
      <c r="P288" s="43"/>
      <c r="Q288" s="43"/>
    </row>
    <row r="289" spans="2:17" ht="22.5" customHeight="1" x14ac:dyDescent="0.45">
      <c r="B289" s="1"/>
      <c r="C289" s="1"/>
      <c r="D289" s="1"/>
      <c r="E289" s="1"/>
      <c r="F289" s="1"/>
      <c r="G289" s="1"/>
      <c r="H289" s="1"/>
      <c r="I289" s="43"/>
      <c r="J289" s="43"/>
      <c r="K289" s="43"/>
      <c r="L289" s="43"/>
      <c r="M289" s="43"/>
      <c r="N289" s="43"/>
      <c r="O289" s="43"/>
      <c r="P289" s="43"/>
      <c r="Q289" s="43"/>
    </row>
    <row r="290" spans="2:17" ht="22.5" customHeight="1" x14ac:dyDescent="0.45">
      <c r="B290" s="1"/>
      <c r="C290" s="1"/>
      <c r="D290" s="1"/>
      <c r="E290" s="1"/>
      <c r="F290" s="1"/>
      <c r="G290" s="1"/>
      <c r="H290" s="1"/>
      <c r="I290" s="43"/>
      <c r="J290" s="43"/>
      <c r="K290" s="43"/>
      <c r="L290" s="43"/>
      <c r="M290" s="43"/>
      <c r="N290" s="43"/>
      <c r="O290" s="43"/>
      <c r="P290" s="43"/>
      <c r="Q290" s="43"/>
    </row>
    <row r="291" spans="2:17" ht="22.5" customHeight="1" x14ac:dyDescent="0.45">
      <c r="B291" s="1"/>
      <c r="C291" s="1"/>
      <c r="D291" s="1"/>
      <c r="E291" s="1"/>
      <c r="F291" s="1"/>
      <c r="G291" s="1"/>
      <c r="H291" s="1"/>
      <c r="I291" s="43"/>
      <c r="J291" s="43"/>
      <c r="K291" s="43"/>
      <c r="L291" s="43"/>
      <c r="M291" s="43"/>
      <c r="N291" s="43"/>
      <c r="O291" s="43"/>
      <c r="P291" s="43"/>
      <c r="Q291" s="43"/>
    </row>
    <row r="292" spans="2:17" ht="22.5" customHeight="1" x14ac:dyDescent="0.45">
      <c r="B292" s="1"/>
      <c r="C292" s="1"/>
      <c r="D292" s="1"/>
      <c r="E292" s="1"/>
      <c r="F292" s="1"/>
      <c r="G292" s="1"/>
      <c r="H292" s="1"/>
      <c r="I292" s="43"/>
      <c r="J292" s="43"/>
      <c r="K292" s="43"/>
      <c r="L292" s="43"/>
      <c r="M292" s="43"/>
      <c r="N292" s="43"/>
      <c r="O292" s="43"/>
      <c r="P292" s="43"/>
      <c r="Q292" s="43"/>
    </row>
    <row r="293" spans="2:17" ht="22.5" customHeight="1" x14ac:dyDescent="0.45">
      <c r="B293" s="1"/>
      <c r="C293" s="1"/>
      <c r="D293" s="1"/>
      <c r="E293" s="1"/>
      <c r="F293" s="1"/>
      <c r="G293" s="1"/>
      <c r="H293" s="1"/>
      <c r="I293" s="43"/>
      <c r="J293" s="43"/>
      <c r="K293" s="43"/>
      <c r="L293" s="43"/>
      <c r="M293" s="43"/>
      <c r="N293" s="43"/>
      <c r="O293" s="43"/>
      <c r="P293" s="43"/>
      <c r="Q293" s="43"/>
    </row>
    <row r="294" spans="2:17" ht="22.5" customHeight="1" x14ac:dyDescent="0.45">
      <c r="B294" s="1"/>
      <c r="C294" s="1"/>
      <c r="D294" s="1"/>
      <c r="E294" s="1"/>
      <c r="F294" s="1"/>
      <c r="G294" s="1"/>
      <c r="H294" s="1"/>
      <c r="I294" s="43"/>
      <c r="J294" s="43"/>
      <c r="K294" s="43"/>
      <c r="L294" s="43"/>
      <c r="M294" s="43"/>
      <c r="N294" s="43"/>
      <c r="O294" s="43"/>
      <c r="P294" s="43"/>
      <c r="Q294" s="43"/>
    </row>
    <row r="295" spans="2:17" ht="22.5" customHeight="1" x14ac:dyDescent="0.45">
      <c r="B295" s="1"/>
      <c r="C295" s="1"/>
      <c r="D295" s="1"/>
      <c r="E295" s="1"/>
      <c r="F295" s="1"/>
      <c r="G295" s="1"/>
      <c r="H295" s="1"/>
      <c r="I295" s="43"/>
      <c r="J295" s="43"/>
      <c r="K295" s="43"/>
      <c r="L295" s="43"/>
      <c r="M295" s="43"/>
      <c r="N295" s="43"/>
      <c r="O295" s="43"/>
      <c r="P295" s="43"/>
      <c r="Q295" s="43"/>
    </row>
    <row r="296" spans="2:17" ht="22.5" customHeight="1" x14ac:dyDescent="0.45">
      <c r="B296" s="1"/>
      <c r="C296" s="1"/>
      <c r="D296" s="1"/>
      <c r="E296" s="1"/>
      <c r="F296" s="1"/>
      <c r="G296" s="1"/>
      <c r="H296" s="1"/>
      <c r="I296" s="43"/>
      <c r="J296" s="43"/>
      <c r="K296" s="43"/>
      <c r="L296" s="43"/>
      <c r="M296" s="43"/>
      <c r="N296" s="43"/>
      <c r="O296" s="43"/>
      <c r="P296" s="43"/>
      <c r="Q296" s="43"/>
    </row>
    <row r="297" spans="2:17" ht="22.5" customHeight="1" x14ac:dyDescent="0.45">
      <c r="B297" s="1"/>
      <c r="C297" s="1"/>
      <c r="D297" s="1"/>
      <c r="E297" s="1"/>
      <c r="F297" s="1"/>
      <c r="G297" s="1"/>
      <c r="H297" s="1"/>
      <c r="I297" s="43"/>
      <c r="J297" s="43"/>
      <c r="K297" s="43"/>
      <c r="L297" s="43"/>
      <c r="M297" s="43"/>
      <c r="N297" s="43"/>
      <c r="O297" s="43"/>
      <c r="P297" s="43"/>
      <c r="Q297" s="43"/>
    </row>
    <row r="298" spans="2:17" ht="22.5" customHeight="1" x14ac:dyDescent="0.45">
      <c r="B298" s="1"/>
      <c r="C298" s="1"/>
      <c r="D298" s="1"/>
      <c r="E298" s="1"/>
      <c r="F298" s="1"/>
      <c r="G298" s="1"/>
      <c r="H298" s="1"/>
      <c r="I298" s="43"/>
      <c r="J298" s="43"/>
      <c r="K298" s="43"/>
      <c r="L298" s="43"/>
      <c r="M298" s="43"/>
      <c r="N298" s="43"/>
      <c r="O298" s="43"/>
      <c r="P298" s="43"/>
      <c r="Q298" s="43"/>
    </row>
    <row r="299" spans="2:17" ht="22.5" customHeight="1" x14ac:dyDescent="0.45">
      <c r="B299" s="1"/>
      <c r="C299" s="1"/>
      <c r="D299" s="1"/>
      <c r="E299" s="1"/>
      <c r="F299" s="1"/>
      <c r="G299" s="1"/>
      <c r="H299" s="1"/>
      <c r="I299" s="43"/>
      <c r="J299" s="43"/>
      <c r="K299" s="43"/>
      <c r="L299" s="43"/>
      <c r="M299" s="43"/>
      <c r="N299" s="43"/>
      <c r="O299" s="43"/>
      <c r="P299" s="43"/>
      <c r="Q299" s="43"/>
    </row>
    <row r="300" spans="2:17" ht="22.5" customHeight="1" x14ac:dyDescent="0.45">
      <c r="B300" s="1"/>
      <c r="C300" s="1"/>
      <c r="D300" s="1"/>
      <c r="E300" s="1"/>
      <c r="F300" s="1"/>
      <c r="G300" s="1"/>
      <c r="H300" s="1"/>
      <c r="I300" s="43"/>
      <c r="J300" s="43"/>
      <c r="K300" s="43"/>
      <c r="L300" s="43"/>
      <c r="M300" s="43"/>
      <c r="N300" s="43"/>
      <c r="O300" s="43"/>
      <c r="P300" s="43"/>
      <c r="Q300" s="43"/>
    </row>
    <row r="301" spans="2:17" ht="22.5" customHeight="1" x14ac:dyDescent="0.45">
      <c r="B301" s="1"/>
      <c r="C301" s="1"/>
      <c r="D301" s="1"/>
      <c r="E301" s="1"/>
      <c r="F301" s="1"/>
      <c r="G301" s="1"/>
      <c r="H301" s="1"/>
      <c r="I301" s="43"/>
      <c r="J301" s="43"/>
      <c r="K301" s="43"/>
      <c r="L301" s="43"/>
      <c r="M301" s="43"/>
      <c r="N301" s="43"/>
      <c r="O301" s="43"/>
      <c r="P301" s="43"/>
      <c r="Q301" s="43"/>
    </row>
    <row r="302" spans="2:17" ht="22.5" customHeight="1" x14ac:dyDescent="0.45">
      <c r="B302" s="1"/>
      <c r="C302" s="1"/>
      <c r="D302" s="1"/>
      <c r="E302" s="1"/>
      <c r="F302" s="1"/>
      <c r="G302" s="1"/>
      <c r="H302" s="1"/>
      <c r="I302" s="43"/>
      <c r="J302" s="43"/>
      <c r="K302" s="43"/>
      <c r="L302" s="43"/>
      <c r="M302" s="43"/>
      <c r="N302" s="43"/>
      <c r="O302" s="43"/>
      <c r="P302" s="43"/>
      <c r="Q302" s="43"/>
    </row>
    <row r="303" spans="2:17" ht="22.5" customHeight="1" x14ac:dyDescent="0.45">
      <c r="B303" s="1"/>
      <c r="C303" s="1"/>
      <c r="D303" s="1"/>
      <c r="E303" s="1"/>
      <c r="F303" s="1"/>
      <c r="G303" s="1"/>
      <c r="H303" s="1"/>
      <c r="I303" s="43"/>
      <c r="J303" s="43"/>
      <c r="K303" s="43"/>
      <c r="L303" s="43"/>
      <c r="M303" s="43"/>
      <c r="N303" s="43"/>
      <c r="O303" s="43"/>
      <c r="P303" s="43"/>
      <c r="Q303" s="43"/>
    </row>
    <row r="304" spans="2:17" ht="22.5" customHeight="1" x14ac:dyDescent="0.45">
      <c r="B304" s="1"/>
      <c r="C304" s="1"/>
      <c r="D304" s="1"/>
      <c r="E304" s="1"/>
      <c r="F304" s="1"/>
      <c r="G304" s="1"/>
      <c r="H304" s="1"/>
      <c r="I304" s="43"/>
      <c r="J304" s="43"/>
      <c r="K304" s="43"/>
      <c r="L304" s="43"/>
      <c r="M304" s="43"/>
      <c r="N304" s="43"/>
      <c r="O304" s="43"/>
      <c r="P304" s="43"/>
      <c r="Q304" s="43"/>
    </row>
    <row r="305" spans="2:17" ht="22.5" customHeight="1" x14ac:dyDescent="0.45">
      <c r="B305" s="1"/>
      <c r="C305" s="1"/>
      <c r="D305" s="1"/>
      <c r="E305" s="1"/>
      <c r="F305" s="1"/>
      <c r="G305" s="1"/>
      <c r="H305" s="1"/>
      <c r="I305" s="43"/>
      <c r="J305" s="43"/>
      <c r="K305" s="43"/>
      <c r="L305" s="43"/>
      <c r="M305" s="43"/>
      <c r="N305" s="43"/>
      <c r="O305" s="43"/>
      <c r="P305" s="43"/>
      <c r="Q305" s="43"/>
    </row>
    <row r="306" spans="2:17" ht="22.5" customHeight="1" x14ac:dyDescent="0.45">
      <c r="B306" s="1"/>
      <c r="C306" s="1"/>
      <c r="D306" s="1"/>
      <c r="E306" s="1"/>
      <c r="F306" s="1"/>
      <c r="G306" s="1"/>
      <c r="H306" s="1"/>
      <c r="I306" s="43"/>
      <c r="J306" s="43"/>
      <c r="K306" s="43"/>
      <c r="L306" s="43"/>
      <c r="M306" s="43"/>
      <c r="N306" s="43"/>
      <c r="O306" s="43"/>
      <c r="P306" s="43"/>
      <c r="Q306" s="43"/>
    </row>
    <row r="307" spans="2:17" ht="22.5" customHeight="1" x14ac:dyDescent="0.45">
      <c r="B307" s="1"/>
      <c r="C307" s="1"/>
      <c r="D307" s="1"/>
      <c r="E307" s="1"/>
      <c r="F307" s="1"/>
      <c r="G307" s="1"/>
      <c r="H307" s="1"/>
      <c r="I307" s="43"/>
      <c r="J307" s="43"/>
      <c r="K307" s="43"/>
      <c r="L307" s="43"/>
      <c r="M307" s="43"/>
      <c r="N307" s="43"/>
      <c r="O307" s="43"/>
      <c r="P307" s="43"/>
      <c r="Q307" s="43"/>
    </row>
    <row r="308" spans="2:17" ht="22.5" customHeight="1" x14ac:dyDescent="0.45">
      <c r="B308" s="1"/>
      <c r="C308" s="1"/>
      <c r="D308" s="1"/>
      <c r="E308" s="1"/>
      <c r="F308" s="1"/>
      <c r="G308" s="1"/>
      <c r="H308" s="1"/>
      <c r="I308" s="43"/>
      <c r="J308" s="43"/>
      <c r="K308" s="43"/>
      <c r="L308" s="43"/>
      <c r="M308" s="43"/>
      <c r="N308" s="43"/>
      <c r="O308" s="43"/>
      <c r="P308" s="43"/>
      <c r="Q308" s="43"/>
    </row>
    <row r="309" spans="2:17" ht="22.5" customHeight="1" x14ac:dyDescent="0.45">
      <c r="B309" s="1"/>
      <c r="C309" s="1"/>
      <c r="D309" s="1"/>
      <c r="E309" s="1"/>
      <c r="F309" s="1"/>
      <c r="G309" s="1"/>
      <c r="H309" s="1"/>
      <c r="I309" s="43"/>
      <c r="J309" s="43"/>
      <c r="K309" s="43"/>
      <c r="L309" s="43"/>
      <c r="M309" s="43"/>
      <c r="N309" s="43"/>
      <c r="O309" s="43"/>
      <c r="P309" s="43"/>
      <c r="Q309" s="43"/>
    </row>
    <row r="310" spans="2:17" ht="22.5" customHeight="1" x14ac:dyDescent="0.45">
      <c r="B310" s="1"/>
      <c r="C310" s="1"/>
      <c r="D310" s="1"/>
      <c r="E310" s="1"/>
      <c r="F310" s="1"/>
      <c r="G310" s="1"/>
      <c r="H310" s="1"/>
      <c r="I310" s="43"/>
      <c r="J310" s="43"/>
      <c r="K310" s="43"/>
      <c r="L310" s="43"/>
      <c r="M310" s="43"/>
      <c r="N310" s="43"/>
      <c r="O310" s="43"/>
      <c r="P310" s="43"/>
      <c r="Q310" s="43"/>
    </row>
    <row r="311" spans="2:17" ht="22.5" customHeight="1" x14ac:dyDescent="0.45">
      <c r="B311" s="1"/>
      <c r="C311" s="1"/>
      <c r="D311" s="1"/>
      <c r="E311" s="1"/>
      <c r="F311" s="1"/>
      <c r="G311" s="1"/>
      <c r="H311" s="1"/>
      <c r="I311" s="43"/>
      <c r="J311" s="43"/>
      <c r="K311" s="43"/>
      <c r="L311" s="43"/>
      <c r="M311" s="43"/>
      <c r="N311" s="43"/>
      <c r="O311" s="43"/>
      <c r="P311" s="43"/>
      <c r="Q311" s="43"/>
    </row>
    <row r="312" spans="2:17" ht="22.5" customHeight="1" x14ac:dyDescent="0.45">
      <c r="B312" s="1"/>
      <c r="C312" s="1"/>
      <c r="D312" s="1"/>
      <c r="E312" s="1"/>
      <c r="F312" s="1"/>
      <c r="G312" s="1"/>
      <c r="H312" s="1"/>
      <c r="I312" s="43"/>
      <c r="J312" s="43"/>
      <c r="K312" s="43"/>
      <c r="L312" s="43"/>
      <c r="M312" s="43"/>
      <c r="N312" s="43"/>
      <c r="O312" s="43"/>
      <c r="P312" s="43"/>
      <c r="Q312" s="43"/>
    </row>
    <row r="313" spans="2:17" ht="22.5" customHeight="1" x14ac:dyDescent="0.45">
      <c r="B313" s="1"/>
      <c r="C313" s="1"/>
      <c r="D313" s="1"/>
      <c r="E313" s="1"/>
      <c r="F313" s="1"/>
      <c r="G313" s="1"/>
      <c r="H313" s="1"/>
      <c r="I313" s="43"/>
      <c r="J313" s="43"/>
      <c r="K313" s="43"/>
      <c r="L313" s="43"/>
      <c r="M313" s="43"/>
      <c r="N313" s="43"/>
      <c r="O313" s="43"/>
      <c r="P313" s="43"/>
      <c r="Q313" s="43"/>
    </row>
    <row r="314" spans="2:17" ht="22.5" customHeight="1" x14ac:dyDescent="0.45">
      <c r="B314" s="1"/>
      <c r="C314" s="1"/>
      <c r="D314" s="1"/>
      <c r="E314" s="1"/>
      <c r="F314" s="1"/>
      <c r="G314" s="1"/>
      <c r="H314" s="1"/>
      <c r="I314" s="43"/>
      <c r="J314" s="43"/>
      <c r="K314" s="43"/>
      <c r="L314" s="43"/>
      <c r="M314" s="43"/>
      <c r="N314" s="43"/>
      <c r="O314" s="43"/>
      <c r="P314" s="43"/>
      <c r="Q314" s="43"/>
    </row>
    <row r="315" spans="2:17" ht="22.5" customHeight="1" x14ac:dyDescent="0.45">
      <c r="B315" s="1"/>
      <c r="C315" s="1"/>
      <c r="D315" s="1"/>
      <c r="E315" s="1"/>
      <c r="F315" s="1"/>
      <c r="G315" s="1"/>
      <c r="H315" s="1"/>
      <c r="I315" s="43"/>
      <c r="J315" s="43"/>
      <c r="K315" s="43"/>
      <c r="L315" s="43"/>
      <c r="M315" s="43"/>
      <c r="N315" s="43"/>
      <c r="O315" s="43"/>
      <c r="P315" s="43"/>
      <c r="Q315" s="43"/>
    </row>
    <row r="316" spans="2:17" ht="22.5" customHeight="1" x14ac:dyDescent="0.45">
      <c r="B316" s="1"/>
      <c r="C316" s="1"/>
      <c r="D316" s="1"/>
      <c r="E316" s="1"/>
      <c r="F316" s="1"/>
      <c r="G316" s="1"/>
      <c r="H316" s="1"/>
      <c r="I316" s="43"/>
      <c r="J316" s="43"/>
      <c r="K316" s="43"/>
      <c r="L316" s="43"/>
      <c r="M316" s="43"/>
      <c r="N316" s="43"/>
      <c r="O316" s="43"/>
      <c r="P316" s="43"/>
      <c r="Q316" s="43"/>
    </row>
    <row r="317" spans="2:17" ht="22.5" customHeight="1" x14ac:dyDescent="0.45">
      <c r="B317" s="1"/>
      <c r="C317" s="1"/>
      <c r="D317" s="1"/>
      <c r="E317" s="1"/>
      <c r="F317" s="1"/>
      <c r="G317" s="1"/>
      <c r="H317" s="1"/>
      <c r="I317" s="43"/>
      <c r="J317" s="43"/>
      <c r="K317" s="43"/>
      <c r="L317" s="43"/>
      <c r="M317" s="43"/>
      <c r="N317" s="43"/>
      <c r="O317" s="43"/>
      <c r="P317" s="43"/>
      <c r="Q317" s="43"/>
    </row>
    <row r="318" spans="2:17" ht="22.5" customHeight="1" x14ac:dyDescent="0.45">
      <c r="B318" s="1"/>
      <c r="C318" s="1"/>
      <c r="D318" s="1"/>
      <c r="E318" s="1"/>
      <c r="F318" s="1"/>
      <c r="G318" s="1"/>
      <c r="H318" s="1"/>
      <c r="I318" s="43"/>
      <c r="J318" s="43"/>
      <c r="K318" s="43"/>
      <c r="L318" s="43"/>
      <c r="M318" s="43"/>
      <c r="N318" s="43"/>
      <c r="O318" s="43"/>
      <c r="P318" s="43"/>
      <c r="Q318" s="43"/>
    </row>
    <row r="319" spans="2:17" ht="22.5" customHeight="1" x14ac:dyDescent="0.45">
      <c r="B319" s="1"/>
      <c r="C319" s="1"/>
      <c r="D319" s="1"/>
      <c r="E319" s="1"/>
      <c r="F319" s="1"/>
      <c r="G319" s="1"/>
      <c r="H319" s="1"/>
      <c r="I319" s="43"/>
      <c r="J319" s="43"/>
      <c r="K319" s="43"/>
      <c r="L319" s="43"/>
      <c r="M319" s="43"/>
      <c r="N319" s="43"/>
      <c r="O319" s="43"/>
      <c r="P319" s="43"/>
      <c r="Q319" s="43"/>
    </row>
    <row r="320" spans="2:17" ht="22.5" customHeight="1" x14ac:dyDescent="0.45">
      <c r="B320" s="1"/>
      <c r="C320" s="1"/>
      <c r="D320" s="1"/>
      <c r="E320" s="1"/>
      <c r="F320" s="1"/>
      <c r="G320" s="1"/>
      <c r="H320" s="1"/>
      <c r="I320" s="43"/>
      <c r="J320" s="43"/>
      <c r="K320" s="43"/>
      <c r="L320" s="43"/>
      <c r="M320" s="43"/>
      <c r="N320" s="43"/>
      <c r="O320" s="43"/>
      <c r="P320" s="43"/>
      <c r="Q320" s="43"/>
    </row>
    <row r="321" spans="2:17" ht="22.5" customHeight="1" x14ac:dyDescent="0.45">
      <c r="B321" s="1"/>
      <c r="C321" s="1"/>
      <c r="D321" s="1"/>
      <c r="E321" s="1"/>
      <c r="F321" s="1"/>
      <c r="G321" s="1"/>
      <c r="H321" s="1"/>
      <c r="I321" s="43"/>
      <c r="J321" s="43"/>
      <c r="K321" s="43"/>
      <c r="L321" s="43"/>
      <c r="M321" s="43"/>
      <c r="N321" s="43"/>
      <c r="O321" s="43"/>
      <c r="P321" s="43"/>
      <c r="Q321" s="43"/>
    </row>
    <row r="322" spans="2:17" ht="22.5" customHeight="1" x14ac:dyDescent="0.45">
      <c r="B322" s="1"/>
      <c r="C322" s="1"/>
      <c r="D322" s="1"/>
      <c r="E322" s="1"/>
      <c r="F322" s="1"/>
      <c r="G322" s="1"/>
      <c r="H322" s="1"/>
      <c r="I322" s="43"/>
      <c r="J322" s="43"/>
      <c r="K322" s="43"/>
      <c r="L322" s="43"/>
      <c r="M322" s="43"/>
      <c r="N322" s="43"/>
      <c r="O322" s="43"/>
      <c r="P322" s="43"/>
      <c r="Q322" s="43"/>
    </row>
    <row r="323" spans="2:17" ht="22.5" customHeight="1" x14ac:dyDescent="0.45">
      <c r="B323" s="1"/>
      <c r="C323" s="1"/>
      <c r="D323" s="1"/>
      <c r="E323" s="1"/>
      <c r="F323" s="1"/>
      <c r="G323" s="1"/>
      <c r="H323" s="1"/>
      <c r="I323" s="43"/>
      <c r="J323" s="43"/>
      <c r="K323" s="43"/>
      <c r="L323" s="43"/>
      <c r="M323" s="43"/>
      <c r="N323" s="43"/>
      <c r="O323" s="43"/>
      <c r="P323" s="43"/>
      <c r="Q323" s="43"/>
    </row>
    <row r="324" spans="2:17" ht="22.5" customHeight="1" x14ac:dyDescent="0.45">
      <c r="B324" s="1"/>
      <c r="C324" s="1"/>
      <c r="D324" s="1"/>
      <c r="E324" s="1"/>
      <c r="F324" s="1"/>
      <c r="G324" s="1"/>
      <c r="H324" s="1"/>
      <c r="I324" s="43"/>
      <c r="J324" s="43"/>
      <c r="K324" s="43"/>
      <c r="L324" s="43"/>
      <c r="M324" s="43"/>
      <c r="N324" s="43"/>
      <c r="O324" s="43"/>
      <c r="P324" s="43"/>
      <c r="Q324" s="43"/>
    </row>
    <row r="325" spans="2:17" ht="22.5" customHeight="1" x14ac:dyDescent="0.45">
      <c r="B325" s="1"/>
      <c r="C325" s="1"/>
      <c r="D325" s="1"/>
      <c r="E325" s="1"/>
      <c r="F325" s="1"/>
      <c r="G325" s="1"/>
      <c r="H325" s="1"/>
      <c r="I325" s="43"/>
      <c r="J325" s="43"/>
      <c r="K325" s="43"/>
      <c r="L325" s="43"/>
      <c r="M325" s="43"/>
      <c r="N325" s="43"/>
      <c r="O325" s="43"/>
      <c r="P325" s="43"/>
      <c r="Q325" s="43"/>
    </row>
    <row r="326" spans="2:17" ht="22.5" customHeight="1" x14ac:dyDescent="0.45">
      <c r="B326" s="1"/>
      <c r="C326" s="1"/>
      <c r="D326" s="1"/>
      <c r="E326" s="1"/>
      <c r="F326" s="1"/>
      <c r="G326" s="1"/>
      <c r="H326" s="1"/>
      <c r="I326" s="43"/>
      <c r="J326" s="43"/>
      <c r="K326" s="43"/>
      <c r="L326" s="43"/>
      <c r="M326" s="43"/>
      <c r="N326" s="43"/>
      <c r="O326" s="43"/>
      <c r="P326" s="43"/>
      <c r="Q326" s="43"/>
    </row>
    <row r="327" spans="2:17" ht="22.5" customHeight="1" x14ac:dyDescent="0.45">
      <c r="B327" s="1"/>
      <c r="C327" s="1"/>
      <c r="D327" s="1"/>
      <c r="E327" s="1"/>
      <c r="F327" s="1"/>
      <c r="G327" s="1"/>
      <c r="H327" s="1"/>
      <c r="I327" s="43"/>
      <c r="J327" s="43"/>
      <c r="K327" s="43"/>
      <c r="L327" s="43"/>
      <c r="M327" s="43"/>
      <c r="N327" s="43"/>
      <c r="O327" s="43"/>
      <c r="P327" s="43"/>
      <c r="Q327" s="43"/>
    </row>
    <row r="328" spans="2:17" ht="22.5" customHeight="1" x14ac:dyDescent="0.45">
      <c r="B328" s="1"/>
      <c r="C328" s="1"/>
      <c r="D328" s="1"/>
      <c r="E328" s="1"/>
      <c r="F328" s="1"/>
      <c r="G328" s="1"/>
      <c r="H328" s="1"/>
      <c r="I328" s="43"/>
      <c r="J328" s="43"/>
      <c r="K328" s="43"/>
      <c r="L328" s="43"/>
      <c r="M328" s="43"/>
      <c r="N328" s="43"/>
      <c r="O328" s="43"/>
      <c r="P328" s="43"/>
      <c r="Q328" s="43"/>
    </row>
    <row r="329" spans="2:17" ht="22.5" customHeight="1" x14ac:dyDescent="0.45">
      <c r="B329" s="1"/>
      <c r="C329" s="1"/>
      <c r="D329" s="1"/>
      <c r="E329" s="1"/>
      <c r="F329" s="1"/>
      <c r="G329" s="1"/>
      <c r="H329" s="1"/>
      <c r="I329" s="43"/>
      <c r="J329" s="43"/>
      <c r="K329" s="43"/>
      <c r="L329" s="43"/>
      <c r="M329" s="43"/>
      <c r="N329" s="43"/>
      <c r="O329" s="43"/>
      <c r="P329" s="43"/>
      <c r="Q329" s="43"/>
    </row>
    <row r="330" spans="2:17" ht="22.5" customHeight="1" x14ac:dyDescent="0.45">
      <c r="B330" s="1"/>
      <c r="C330" s="1"/>
      <c r="D330" s="1"/>
      <c r="E330" s="1"/>
      <c r="F330" s="1"/>
      <c r="G330" s="1"/>
      <c r="H330" s="1"/>
      <c r="I330" s="43"/>
      <c r="J330" s="43"/>
      <c r="K330" s="43"/>
      <c r="L330" s="43"/>
      <c r="M330" s="43"/>
      <c r="N330" s="43"/>
      <c r="O330" s="43"/>
      <c r="P330" s="43"/>
      <c r="Q330" s="43"/>
    </row>
    <row r="331" spans="2:17" ht="22.5" customHeight="1" x14ac:dyDescent="0.45">
      <c r="B331" s="1"/>
      <c r="C331" s="1"/>
      <c r="D331" s="1"/>
      <c r="E331" s="1"/>
      <c r="F331" s="1"/>
      <c r="G331" s="1"/>
      <c r="H331" s="1"/>
      <c r="I331" s="43"/>
      <c r="J331" s="43"/>
      <c r="K331" s="43"/>
      <c r="L331" s="43"/>
      <c r="M331" s="43"/>
      <c r="N331" s="43"/>
      <c r="O331" s="43"/>
      <c r="P331" s="43"/>
      <c r="Q331" s="43"/>
    </row>
    <row r="332" spans="2:17" ht="22.5" customHeight="1" x14ac:dyDescent="0.45">
      <c r="B332" s="1"/>
      <c r="C332" s="1"/>
      <c r="D332" s="1"/>
      <c r="E332" s="1"/>
      <c r="F332" s="1"/>
      <c r="G332" s="1"/>
      <c r="H332" s="1"/>
      <c r="I332" s="43"/>
      <c r="J332" s="43"/>
      <c r="K332" s="43"/>
      <c r="L332" s="43"/>
      <c r="M332" s="43"/>
      <c r="N332" s="43"/>
      <c r="O332" s="43"/>
      <c r="P332" s="43"/>
      <c r="Q332" s="43"/>
    </row>
    <row r="333" spans="2:17" ht="22.5" customHeight="1" x14ac:dyDescent="0.45">
      <c r="B333" s="1"/>
      <c r="C333" s="1"/>
      <c r="D333" s="1"/>
      <c r="E333" s="1"/>
      <c r="F333" s="1"/>
      <c r="G333" s="1"/>
      <c r="H333" s="1"/>
      <c r="I333" s="43"/>
      <c r="J333" s="43"/>
      <c r="K333" s="43"/>
      <c r="L333" s="43"/>
      <c r="M333" s="43"/>
      <c r="N333" s="43"/>
      <c r="O333" s="43"/>
      <c r="P333" s="43"/>
      <c r="Q333" s="43"/>
    </row>
    <row r="334" spans="2:17" ht="22.5" customHeight="1" x14ac:dyDescent="0.45">
      <c r="B334" s="1"/>
      <c r="C334" s="1"/>
      <c r="D334" s="1"/>
      <c r="E334" s="1"/>
      <c r="F334" s="1"/>
      <c r="G334" s="1"/>
      <c r="H334" s="1"/>
      <c r="I334" s="43"/>
      <c r="J334" s="43"/>
      <c r="K334" s="43"/>
      <c r="L334" s="43"/>
      <c r="M334" s="43"/>
      <c r="N334" s="43"/>
      <c r="O334" s="43"/>
      <c r="P334" s="43"/>
      <c r="Q334" s="43"/>
    </row>
    <row r="335" spans="2:17" ht="22.5" customHeight="1" x14ac:dyDescent="0.45">
      <c r="B335" s="1"/>
      <c r="C335" s="1"/>
      <c r="D335" s="1"/>
      <c r="E335" s="1"/>
      <c r="F335" s="1"/>
      <c r="G335" s="1"/>
      <c r="H335" s="1"/>
      <c r="I335" s="43"/>
      <c r="J335" s="43"/>
      <c r="K335" s="43"/>
      <c r="L335" s="43"/>
      <c r="M335" s="43"/>
      <c r="N335" s="43"/>
      <c r="O335" s="43"/>
      <c r="P335" s="43"/>
      <c r="Q335" s="43"/>
    </row>
    <row r="336" spans="2:17" ht="22.5" customHeight="1" x14ac:dyDescent="0.45">
      <c r="B336" s="1"/>
      <c r="C336" s="1"/>
      <c r="D336" s="1"/>
      <c r="E336" s="1"/>
      <c r="F336" s="1"/>
      <c r="G336" s="1"/>
      <c r="H336" s="1"/>
      <c r="I336" s="43"/>
      <c r="J336" s="43"/>
      <c r="K336" s="43"/>
      <c r="L336" s="43"/>
      <c r="M336" s="43"/>
      <c r="N336" s="43"/>
      <c r="O336" s="43"/>
      <c r="P336" s="43"/>
      <c r="Q336" s="43"/>
    </row>
    <row r="337" spans="2:17" ht="22.5" customHeight="1" x14ac:dyDescent="0.45">
      <c r="B337" s="1"/>
      <c r="C337" s="1"/>
      <c r="D337" s="1"/>
      <c r="E337" s="1"/>
      <c r="F337" s="1"/>
      <c r="G337" s="1"/>
      <c r="H337" s="1"/>
      <c r="I337" s="43"/>
      <c r="J337" s="43"/>
      <c r="K337" s="43"/>
      <c r="L337" s="43"/>
      <c r="M337" s="43"/>
      <c r="N337" s="43"/>
      <c r="O337" s="43"/>
      <c r="P337" s="43"/>
      <c r="Q337" s="43"/>
    </row>
    <row r="338" spans="2:17" ht="22.5" customHeight="1" x14ac:dyDescent="0.45">
      <c r="B338" s="1"/>
      <c r="C338" s="1"/>
      <c r="D338" s="1"/>
      <c r="E338" s="1"/>
      <c r="F338" s="1"/>
      <c r="G338" s="1"/>
      <c r="H338" s="1"/>
      <c r="I338" s="43"/>
      <c r="J338" s="43"/>
      <c r="K338" s="43"/>
      <c r="L338" s="43"/>
      <c r="M338" s="43"/>
      <c r="N338" s="43"/>
      <c r="O338" s="43"/>
      <c r="P338" s="43"/>
      <c r="Q338" s="43"/>
    </row>
    <row r="339" spans="2:17" ht="22.5" customHeight="1" x14ac:dyDescent="0.45">
      <c r="B339" s="1"/>
      <c r="C339" s="1"/>
      <c r="D339" s="1"/>
      <c r="E339" s="1"/>
      <c r="F339" s="1"/>
      <c r="G339" s="1"/>
      <c r="H339" s="1"/>
      <c r="I339" s="43"/>
      <c r="J339" s="43"/>
      <c r="K339" s="43"/>
      <c r="L339" s="43"/>
      <c r="M339" s="43"/>
      <c r="N339" s="43"/>
      <c r="O339" s="43"/>
      <c r="P339" s="43"/>
      <c r="Q339" s="43"/>
    </row>
    <row r="340" spans="2:17" ht="22.5" customHeight="1" x14ac:dyDescent="0.45">
      <c r="B340" s="1"/>
      <c r="C340" s="1"/>
      <c r="D340" s="1"/>
      <c r="E340" s="1"/>
      <c r="F340" s="1"/>
      <c r="G340" s="1"/>
      <c r="H340" s="1"/>
      <c r="I340" s="43"/>
      <c r="J340" s="43"/>
      <c r="K340" s="43"/>
      <c r="L340" s="43"/>
      <c r="M340" s="43"/>
      <c r="N340" s="43"/>
      <c r="O340" s="43"/>
      <c r="P340" s="43"/>
      <c r="Q340" s="43"/>
    </row>
    <row r="341" spans="2:17" ht="22.5" customHeight="1" x14ac:dyDescent="0.45">
      <c r="B341" s="1"/>
      <c r="C341" s="1"/>
      <c r="D341" s="1"/>
      <c r="E341" s="1"/>
      <c r="F341" s="1"/>
      <c r="G341" s="1"/>
      <c r="H341" s="1"/>
      <c r="I341" s="43"/>
      <c r="J341" s="43"/>
      <c r="K341" s="43"/>
      <c r="L341" s="43"/>
      <c r="M341" s="43"/>
      <c r="N341" s="43"/>
      <c r="O341" s="43"/>
      <c r="P341" s="43"/>
      <c r="Q341" s="43"/>
    </row>
    <row r="342" spans="2:17" ht="22.5" customHeight="1" x14ac:dyDescent="0.45">
      <c r="B342" s="1"/>
      <c r="C342" s="1"/>
      <c r="D342" s="1"/>
      <c r="E342" s="1"/>
      <c r="F342" s="1"/>
      <c r="G342" s="1"/>
      <c r="H342" s="1"/>
      <c r="I342" s="43"/>
      <c r="J342" s="43"/>
      <c r="K342" s="43"/>
      <c r="L342" s="43"/>
      <c r="M342" s="43"/>
      <c r="N342" s="43"/>
      <c r="O342" s="43"/>
      <c r="P342" s="43"/>
      <c r="Q342" s="43"/>
    </row>
    <row r="343" spans="2:17" ht="22.5" customHeight="1" x14ac:dyDescent="0.45">
      <c r="B343" s="1"/>
      <c r="C343" s="1"/>
      <c r="D343" s="1"/>
      <c r="E343" s="1"/>
      <c r="F343" s="1"/>
      <c r="G343" s="1"/>
      <c r="H343" s="1"/>
      <c r="I343" s="43"/>
      <c r="J343" s="43"/>
      <c r="K343" s="43"/>
      <c r="L343" s="43"/>
      <c r="M343" s="43"/>
      <c r="N343" s="43"/>
      <c r="O343" s="43"/>
      <c r="P343" s="43"/>
      <c r="Q343" s="43"/>
    </row>
    <row r="344" spans="2:17" ht="22.5" customHeight="1" x14ac:dyDescent="0.45">
      <c r="B344" s="1"/>
      <c r="C344" s="1"/>
      <c r="D344" s="1"/>
      <c r="E344" s="1"/>
      <c r="F344" s="1"/>
      <c r="G344" s="1"/>
      <c r="H344" s="1"/>
      <c r="I344" s="43"/>
      <c r="J344" s="43"/>
      <c r="K344" s="43"/>
      <c r="L344" s="43"/>
      <c r="M344" s="43"/>
      <c r="N344" s="43"/>
      <c r="O344" s="43"/>
      <c r="P344" s="43"/>
      <c r="Q344" s="43"/>
    </row>
    <row r="345" spans="2:17" ht="22.5" customHeight="1" x14ac:dyDescent="0.45">
      <c r="B345" s="1"/>
      <c r="C345" s="1"/>
      <c r="D345" s="1"/>
      <c r="E345" s="1"/>
      <c r="F345" s="1"/>
      <c r="G345" s="1"/>
      <c r="H345" s="1"/>
      <c r="I345" s="43"/>
      <c r="J345" s="43"/>
      <c r="K345" s="43"/>
      <c r="L345" s="43"/>
      <c r="M345" s="43"/>
      <c r="N345" s="43"/>
      <c r="O345" s="43"/>
      <c r="P345" s="43"/>
      <c r="Q345" s="43"/>
    </row>
    <row r="346" spans="2:17" ht="22.5" customHeight="1" x14ac:dyDescent="0.45">
      <c r="B346" s="1"/>
      <c r="C346" s="1"/>
      <c r="D346" s="1"/>
      <c r="E346" s="1"/>
      <c r="F346" s="1"/>
      <c r="G346" s="1"/>
      <c r="H346" s="1"/>
      <c r="I346" s="43"/>
      <c r="J346" s="43"/>
      <c r="K346" s="43"/>
      <c r="L346" s="43"/>
      <c r="M346" s="43"/>
      <c r="N346" s="43"/>
      <c r="O346" s="43"/>
      <c r="P346" s="43"/>
      <c r="Q346" s="43"/>
    </row>
    <row r="347" spans="2:17" ht="22.5" customHeight="1" x14ac:dyDescent="0.45">
      <c r="B347" s="1"/>
      <c r="C347" s="1"/>
      <c r="D347" s="1"/>
      <c r="E347" s="1"/>
      <c r="F347" s="1"/>
      <c r="G347" s="1"/>
      <c r="H347" s="1"/>
      <c r="I347" s="43"/>
      <c r="J347" s="43"/>
      <c r="K347" s="43"/>
      <c r="L347" s="43"/>
      <c r="M347" s="43"/>
      <c r="N347" s="43"/>
      <c r="O347" s="43"/>
      <c r="P347" s="43"/>
      <c r="Q347" s="43"/>
    </row>
    <row r="348" spans="2:17" ht="22.5" customHeight="1" x14ac:dyDescent="0.45">
      <c r="B348" s="1"/>
      <c r="C348" s="1"/>
      <c r="D348" s="1"/>
      <c r="E348" s="1"/>
      <c r="F348" s="1"/>
      <c r="G348" s="1"/>
      <c r="H348" s="1"/>
      <c r="I348" s="43"/>
      <c r="J348" s="43"/>
      <c r="K348" s="43"/>
      <c r="L348" s="43"/>
      <c r="M348" s="43"/>
      <c r="N348" s="43"/>
      <c r="O348" s="43"/>
      <c r="P348" s="43"/>
      <c r="Q348" s="43"/>
    </row>
    <row r="349" spans="2:17" ht="22.5" customHeight="1" x14ac:dyDescent="0.45">
      <c r="B349" s="1"/>
      <c r="C349" s="1"/>
      <c r="D349" s="1"/>
      <c r="E349" s="1"/>
      <c r="F349" s="1"/>
      <c r="G349" s="1"/>
      <c r="H349" s="1"/>
      <c r="I349" s="43"/>
      <c r="J349" s="43"/>
      <c r="K349" s="43"/>
      <c r="L349" s="43"/>
      <c r="M349" s="43"/>
      <c r="N349" s="43"/>
      <c r="O349" s="43"/>
      <c r="P349" s="43"/>
      <c r="Q349" s="43"/>
    </row>
    <row r="350" spans="2:17" ht="22.5" customHeight="1" x14ac:dyDescent="0.45">
      <c r="B350" s="1"/>
      <c r="C350" s="1"/>
      <c r="D350" s="1"/>
      <c r="E350" s="1"/>
      <c r="F350" s="1"/>
      <c r="G350" s="1"/>
      <c r="H350" s="1"/>
      <c r="I350" s="43"/>
      <c r="J350" s="43"/>
      <c r="K350" s="43"/>
      <c r="L350" s="43"/>
      <c r="M350" s="43"/>
      <c r="N350" s="43"/>
      <c r="O350" s="43"/>
      <c r="P350" s="43"/>
      <c r="Q350" s="43"/>
    </row>
    <row r="351" spans="2:17" ht="22.5" customHeight="1" x14ac:dyDescent="0.45">
      <c r="B351" s="1"/>
      <c r="C351" s="1"/>
      <c r="D351" s="1"/>
      <c r="E351" s="1"/>
      <c r="F351" s="1"/>
      <c r="G351" s="1"/>
      <c r="H351" s="1"/>
      <c r="I351" s="43"/>
      <c r="J351" s="43"/>
      <c r="K351" s="43"/>
      <c r="L351" s="43"/>
      <c r="M351" s="43"/>
      <c r="N351" s="43"/>
      <c r="O351" s="43"/>
      <c r="P351" s="43"/>
      <c r="Q351" s="43"/>
    </row>
    <row r="352" spans="2:17" ht="22.5" customHeight="1" x14ac:dyDescent="0.45">
      <c r="B352" s="1"/>
      <c r="C352" s="1"/>
      <c r="D352" s="1"/>
      <c r="E352" s="1"/>
      <c r="F352" s="1"/>
      <c r="G352" s="1"/>
      <c r="H352" s="1"/>
      <c r="I352" s="43"/>
      <c r="J352" s="43"/>
      <c r="K352" s="43"/>
      <c r="L352" s="43"/>
      <c r="M352" s="43"/>
      <c r="N352" s="43"/>
      <c r="O352" s="43"/>
      <c r="P352" s="43"/>
      <c r="Q352" s="43"/>
    </row>
    <row r="353" spans="2:17" ht="22.5" customHeight="1" x14ac:dyDescent="0.45">
      <c r="B353" s="1"/>
      <c r="C353" s="1"/>
      <c r="D353" s="1"/>
      <c r="E353" s="1"/>
      <c r="F353" s="1"/>
      <c r="G353" s="1"/>
      <c r="H353" s="1"/>
      <c r="I353" s="43"/>
      <c r="J353" s="43"/>
      <c r="K353" s="43"/>
      <c r="L353" s="43"/>
      <c r="M353" s="43"/>
      <c r="N353" s="43"/>
      <c r="O353" s="43"/>
      <c r="P353" s="43"/>
      <c r="Q353" s="43"/>
    </row>
    <row r="354" spans="2:17" ht="22.5" customHeight="1" x14ac:dyDescent="0.45">
      <c r="B354" s="1"/>
      <c r="C354" s="1"/>
      <c r="D354" s="1"/>
      <c r="E354" s="1"/>
      <c r="F354" s="1"/>
      <c r="G354" s="1"/>
      <c r="H354" s="1"/>
      <c r="I354" s="43"/>
      <c r="J354" s="43"/>
      <c r="K354" s="43"/>
      <c r="L354" s="43"/>
      <c r="M354" s="43"/>
      <c r="N354" s="43"/>
      <c r="O354" s="43"/>
      <c r="P354" s="43"/>
      <c r="Q354" s="43"/>
    </row>
    <row r="355" spans="2:17" ht="22.5" customHeight="1" x14ac:dyDescent="0.45">
      <c r="B355" s="1"/>
      <c r="C355" s="1"/>
      <c r="D355" s="1"/>
      <c r="E355" s="1"/>
      <c r="F355" s="1"/>
      <c r="G355" s="1"/>
      <c r="H355" s="1"/>
      <c r="I355" s="43"/>
      <c r="J355" s="43"/>
      <c r="K355" s="43"/>
      <c r="L355" s="43"/>
      <c r="M355" s="43"/>
      <c r="N355" s="43"/>
      <c r="O355" s="43"/>
      <c r="P355" s="43"/>
      <c r="Q355" s="43"/>
    </row>
    <row r="356" spans="2:17" ht="22.5" customHeight="1" x14ac:dyDescent="0.45">
      <c r="B356" s="1"/>
      <c r="C356" s="1"/>
      <c r="D356" s="1"/>
      <c r="E356" s="1"/>
      <c r="F356" s="1"/>
      <c r="G356" s="1"/>
      <c r="H356" s="1"/>
      <c r="I356" s="43"/>
      <c r="J356" s="43"/>
      <c r="K356" s="43"/>
      <c r="L356" s="43"/>
      <c r="M356" s="43"/>
      <c r="N356" s="43"/>
      <c r="O356" s="43"/>
      <c r="P356" s="43"/>
      <c r="Q356" s="43"/>
    </row>
    <row r="357" spans="2:17" ht="22.5" customHeight="1" x14ac:dyDescent="0.45">
      <c r="B357" s="1"/>
      <c r="C357" s="1"/>
      <c r="D357" s="1"/>
      <c r="E357" s="1"/>
      <c r="F357" s="1"/>
      <c r="G357" s="1"/>
      <c r="H357" s="1"/>
      <c r="I357" s="43"/>
      <c r="J357" s="43"/>
      <c r="K357" s="43"/>
      <c r="L357" s="43"/>
      <c r="M357" s="43"/>
      <c r="N357" s="43"/>
      <c r="O357" s="43"/>
      <c r="P357" s="43"/>
      <c r="Q357" s="43"/>
    </row>
    <row r="358" spans="2:17" ht="22.5" customHeight="1" x14ac:dyDescent="0.45">
      <c r="B358" s="1"/>
      <c r="C358" s="1"/>
      <c r="D358" s="1"/>
      <c r="E358" s="1"/>
      <c r="F358" s="1"/>
      <c r="G358" s="1"/>
      <c r="H358" s="1"/>
      <c r="I358" s="43"/>
      <c r="J358" s="43"/>
      <c r="K358" s="43"/>
      <c r="L358" s="43"/>
      <c r="M358" s="43"/>
      <c r="N358" s="43"/>
      <c r="O358" s="43"/>
      <c r="P358" s="43"/>
      <c r="Q358" s="43"/>
    </row>
    <row r="359" spans="2:17" ht="22.5" customHeight="1" x14ac:dyDescent="0.45">
      <c r="B359" s="1"/>
      <c r="C359" s="1"/>
      <c r="D359" s="1"/>
      <c r="E359" s="1"/>
      <c r="F359" s="1"/>
      <c r="G359" s="1"/>
      <c r="H359" s="1"/>
      <c r="I359" s="43"/>
      <c r="J359" s="43"/>
      <c r="K359" s="43"/>
      <c r="L359" s="43"/>
      <c r="M359" s="43"/>
      <c r="N359" s="43"/>
      <c r="O359" s="43"/>
      <c r="P359" s="43"/>
      <c r="Q359" s="43"/>
    </row>
    <row r="360" spans="2:17" ht="22.5" customHeight="1" x14ac:dyDescent="0.45">
      <c r="B360" s="1"/>
      <c r="C360" s="1"/>
      <c r="D360" s="1"/>
      <c r="E360" s="1"/>
      <c r="F360" s="1"/>
      <c r="G360" s="1"/>
      <c r="H360" s="1"/>
      <c r="I360" s="43"/>
      <c r="J360" s="43"/>
      <c r="K360" s="43"/>
      <c r="L360" s="43"/>
      <c r="M360" s="43"/>
      <c r="N360" s="43"/>
      <c r="O360" s="43"/>
      <c r="P360" s="43"/>
      <c r="Q360" s="43"/>
    </row>
    <row r="361" spans="2:17" ht="22.5" customHeight="1" x14ac:dyDescent="0.45">
      <c r="B361" s="1"/>
      <c r="C361" s="1"/>
      <c r="D361" s="1"/>
      <c r="E361" s="1"/>
      <c r="F361" s="1"/>
      <c r="G361" s="1"/>
      <c r="H361" s="1"/>
      <c r="I361" s="43"/>
      <c r="J361" s="43"/>
      <c r="K361" s="43"/>
      <c r="L361" s="43"/>
      <c r="M361" s="43"/>
      <c r="N361" s="43"/>
      <c r="O361" s="43"/>
      <c r="P361" s="43"/>
      <c r="Q361" s="43"/>
    </row>
    <row r="362" spans="2:17" ht="22.5" customHeight="1" x14ac:dyDescent="0.45">
      <c r="B362" s="1"/>
      <c r="C362" s="1"/>
      <c r="D362" s="1"/>
      <c r="E362" s="1"/>
      <c r="F362" s="1"/>
      <c r="G362" s="1"/>
      <c r="H362" s="1"/>
      <c r="I362" s="43"/>
      <c r="J362" s="43"/>
      <c r="K362" s="43"/>
      <c r="L362" s="43"/>
      <c r="M362" s="43"/>
      <c r="N362" s="43"/>
      <c r="O362" s="43"/>
      <c r="P362" s="43"/>
      <c r="Q362" s="43"/>
    </row>
    <row r="363" spans="2:17" ht="22.5" customHeight="1" x14ac:dyDescent="0.45">
      <c r="B363" s="1"/>
      <c r="C363" s="1"/>
      <c r="D363" s="1"/>
      <c r="E363" s="1"/>
      <c r="F363" s="1"/>
      <c r="G363" s="1"/>
      <c r="H363" s="1"/>
      <c r="I363" s="43"/>
      <c r="J363" s="43"/>
      <c r="K363" s="43"/>
      <c r="L363" s="43"/>
      <c r="M363" s="43"/>
      <c r="N363" s="43"/>
      <c r="O363" s="43"/>
      <c r="P363" s="43"/>
      <c r="Q363" s="43"/>
    </row>
    <row r="364" spans="2:17" ht="22.5" customHeight="1" x14ac:dyDescent="0.45">
      <c r="B364" s="1"/>
      <c r="C364" s="1"/>
      <c r="D364" s="1"/>
      <c r="E364" s="1"/>
      <c r="F364" s="1"/>
      <c r="G364" s="1"/>
      <c r="H364" s="1"/>
      <c r="I364" s="43"/>
      <c r="J364" s="43"/>
      <c r="K364" s="43"/>
      <c r="L364" s="43"/>
      <c r="M364" s="43"/>
      <c r="N364" s="43"/>
      <c r="O364" s="43"/>
      <c r="P364" s="43"/>
      <c r="Q364" s="43"/>
    </row>
    <row r="365" spans="2:17" ht="22.5" customHeight="1" x14ac:dyDescent="0.45">
      <c r="B365" s="1"/>
      <c r="C365" s="1"/>
      <c r="D365" s="1"/>
      <c r="E365" s="1"/>
      <c r="F365" s="1"/>
      <c r="G365" s="1"/>
      <c r="H365" s="1"/>
      <c r="I365" s="43"/>
      <c r="J365" s="43"/>
      <c r="K365" s="43"/>
      <c r="L365" s="43"/>
      <c r="M365" s="43"/>
      <c r="N365" s="43"/>
      <c r="O365" s="43"/>
      <c r="P365" s="43"/>
      <c r="Q365" s="43"/>
    </row>
    <row r="366" spans="2:17" ht="22.5" customHeight="1" x14ac:dyDescent="0.45">
      <c r="B366" s="1"/>
      <c r="C366" s="1"/>
      <c r="D366" s="1"/>
      <c r="E366" s="1"/>
      <c r="F366" s="1"/>
      <c r="G366" s="1"/>
      <c r="H366" s="1"/>
      <c r="I366" s="43"/>
      <c r="J366" s="43"/>
      <c r="K366" s="43"/>
      <c r="L366" s="43"/>
      <c r="M366" s="43"/>
      <c r="N366" s="43"/>
      <c r="O366" s="43"/>
      <c r="P366" s="43"/>
      <c r="Q366" s="43"/>
    </row>
    <row r="367" spans="2:17" ht="22.5" customHeight="1" x14ac:dyDescent="0.45">
      <c r="B367" s="1"/>
      <c r="C367" s="1"/>
      <c r="D367" s="1"/>
      <c r="E367" s="1"/>
      <c r="F367" s="1"/>
      <c r="G367" s="1"/>
      <c r="H367" s="1"/>
      <c r="I367" s="43"/>
      <c r="J367" s="43"/>
      <c r="K367" s="43"/>
      <c r="L367" s="43"/>
      <c r="M367" s="43"/>
      <c r="N367" s="43"/>
      <c r="O367" s="43"/>
      <c r="P367" s="43"/>
      <c r="Q367" s="43"/>
    </row>
    <row r="368" spans="2:17" ht="22.5" customHeight="1" x14ac:dyDescent="0.45">
      <c r="B368" s="1"/>
      <c r="C368" s="1"/>
      <c r="D368" s="1"/>
      <c r="E368" s="1"/>
      <c r="F368" s="1"/>
      <c r="G368" s="1"/>
      <c r="H368" s="1"/>
      <c r="I368" s="43"/>
      <c r="J368" s="43"/>
      <c r="K368" s="43"/>
      <c r="L368" s="43"/>
      <c r="M368" s="43"/>
      <c r="N368" s="43"/>
      <c r="O368" s="43"/>
      <c r="P368" s="43"/>
      <c r="Q368" s="43"/>
    </row>
    <row r="369" spans="2:17" ht="22.5" customHeight="1" x14ac:dyDescent="0.45">
      <c r="B369" s="1"/>
      <c r="C369" s="1"/>
      <c r="D369" s="1"/>
      <c r="E369" s="1"/>
      <c r="F369" s="1"/>
      <c r="G369" s="1"/>
      <c r="H369" s="1"/>
      <c r="I369" s="43"/>
      <c r="J369" s="43"/>
      <c r="K369" s="43"/>
      <c r="L369" s="43"/>
      <c r="M369" s="43"/>
      <c r="N369" s="43"/>
      <c r="O369" s="43"/>
      <c r="P369" s="43"/>
      <c r="Q369" s="43"/>
    </row>
    <row r="370" spans="2:17" ht="22.5" customHeight="1" x14ac:dyDescent="0.45">
      <c r="B370" s="1"/>
      <c r="C370" s="1"/>
      <c r="D370" s="1"/>
      <c r="E370" s="1"/>
      <c r="F370" s="1"/>
      <c r="G370" s="1"/>
      <c r="H370" s="1"/>
      <c r="I370" s="43"/>
      <c r="J370" s="43"/>
      <c r="K370" s="43"/>
      <c r="L370" s="43"/>
      <c r="M370" s="43"/>
      <c r="N370" s="43"/>
      <c r="O370" s="43"/>
      <c r="P370" s="43"/>
      <c r="Q370" s="43"/>
    </row>
    <row r="371" spans="2:17" ht="22.5" customHeight="1" x14ac:dyDescent="0.45">
      <c r="B371" s="1"/>
      <c r="C371" s="1"/>
      <c r="D371" s="1"/>
      <c r="E371" s="1"/>
      <c r="F371" s="1"/>
      <c r="G371" s="1"/>
      <c r="H371" s="1"/>
      <c r="I371" s="43"/>
      <c r="J371" s="43"/>
      <c r="K371" s="43"/>
      <c r="L371" s="43"/>
      <c r="M371" s="43"/>
      <c r="N371" s="43"/>
      <c r="O371" s="43"/>
      <c r="P371" s="43"/>
      <c r="Q371" s="43"/>
    </row>
    <row r="372" spans="2:17" ht="22.5" customHeight="1" x14ac:dyDescent="0.45">
      <c r="B372" s="1"/>
      <c r="C372" s="1"/>
      <c r="D372" s="1"/>
      <c r="E372" s="1"/>
      <c r="F372" s="1"/>
      <c r="G372" s="1"/>
      <c r="H372" s="1"/>
      <c r="I372" s="43"/>
      <c r="J372" s="43"/>
      <c r="K372" s="43"/>
      <c r="L372" s="43"/>
      <c r="M372" s="43"/>
      <c r="N372" s="43"/>
      <c r="O372" s="43"/>
      <c r="P372" s="43"/>
      <c r="Q372" s="43"/>
    </row>
    <row r="373" spans="2:17" ht="22.5" customHeight="1" x14ac:dyDescent="0.45">
      <c r="B373" s="1"/>
      <c r="C373" s="1"/>
      <c r="D373" s="1"/>
      <c r="E373" s="1"/>
      <c r="F373" s="1"/>
      <c r="G373" s="1"/>
      <c r="H373" s="1"/>
      <c r="I373" s="43"/>
      <c r="J373" s="43"/>
      <c r="K373" s="43"/>
      <c r="L373" s="43"/>
      <c r="M373" s="43"/>
      <c r="N373" s="43"/>
      <c r="O373" s="43"/>
      <c r="P373" s="43"/>
      <c r="Q373" s="43"/>
    </row>
    <row r="374" spans="2:17" ht="22.5" customHeight="1" x14ac:dyDescent="0.45">
      <c r="B374" s="1"/>
      <c r="C374" s="1"/>
      <c r="D374" s="1"/>
      <c r="E374" s="1"/>
      <c r="F374" s="1"/>
      <c r="G374" s="1"/>
      <c r="H374" s="1"/>
      <c r="I374" s="43"/>
      <c r="J374" s="43"/>
      <c r="K374" s="43"/>
      <c r="L374" s="43"/>
      <c r="M374" s="43"/>
      <c r="N374" s="43"/>
      <c r="O374" s="43"/>
      <c r="P374" s="43"/>
      <c r="Q374" s="43"/>
    </row>
    <row r="375" spans="2:17" ht="22.5" customHeight="1" x14ac:dyDescent="0.45">
      <c r="B375" s="1"/>
      <c r="C375" s="1"/>
      <c r="D375" s="1"/>
      <c r="E375" s="1"/>
      <c r="F375" s="1"/>
      <c r="G375" s="1"/>
      <c r="H375" s="1"/>
      <c r="I375" s="43"/>
      <c r="J375" s="43"/>
      <c r="K375" s="43"/>
      <c r="L375" s="43"/>
      <c r="M375" s="43"/>
      <c r="N375" s="43"/>
      <c r="O375" s="43"/>
      <c r="P375" s="43"/>
      <c r="Q375" s="43"/>
    </row>
    <row r="376" spans="2:17" ht="22.5" customHeight="1" x14ac:dyDescent="0.45">
      <c r="B376" s="1"/>
      <c r="C376" s="1"/>
      <c r="D376" s="1"/>
      <c r="E376" s="1"/>
      <c r="F376" s="1"/>
      <c r="G376" s="1"/>
      <c r="H376" s="1"/>
      <c r="I376" s="43"/>
      <c r="J376" s="43"/>
      <c r="K376" s="43"/>
      <c r="L376" s="43"/>
      <c r="M376" s="43"/>
      <c r="N376" s="43"/>
      <c r="O376" s="43"/>
      <c r="P376" s="43"/>
      <c r="Q376" s="43"/>
    </row>
    <row r="377" spans="2:17" ht="22.5" customHeight="1" x14ac:dyDescent="0.45">
      <c r="B377" s="1"/>
      <c r="C377" s="1"/>
      <c r="D377" s="1"/>
      <c r="E377" s="1"/>
      <c r="F377" s="1"/>
      <c r="G377" s="1"/>
      <c r="H377" s="1"/>
      <c r="I377" s="43"/>
      <c r="J377" s="43"/>
      <c r="K377" s="43"/>
      <c r="L377" s="43"/>
      <c r="M377" s="43"/>
      <c r="N377" s="43"/>
      <c r="O377" s="43"/>
      <c r="P377" s="43"/>
      <c r="Q377" s="43"/>
    </row>
    <row r="378" spans="2:17" ht="22.5" customHeight="1" x14ac:dyDescent="0.45">
      <c r="B378" s="1"/>
      <c r="C378" s="1"/>
      <c r="D378" s="1"/>
      <c r="E378" s="1"/>
      <c r="F378" s="1"/>
      <c r="G378" s="1"/>
      <c r="H378" s="1"/>
      <c r="I378" s="43"/>
      <c r="J378" s="43"/>
      <c r="K378" s="43"/>
      <c r="L378" s="43"/>
      <c r="M378" s="43"/>
      <c r="N378" s="43"/>
      <c r="O378" s="43"/>
      <c r="P378" s="43"/>
      <c r="Q378" s="43"/>
    </row>
    <row r="379" spans="2:17" ht="22.5" customHeight="1" x14ac:dyDescent="0.45">
      <c r="B379" s="1"/>
      <c r="C379" s="1"/>
      <c r="D379" s="1"/>
      <c r="E379" s="1"/>
      <c r="F379" s="1"/>
      <c r="G379" s="1"/>
      <c r="H379" s="1"/>
      <c r="I379" s="43"/>
      <c r="J379" s="43"/>
      <c r="K379" s="43"/>
      <c r="L379" s="43"/>
      <c r="M379" s="43"/>
      <c r="N379" s="43"/>
      <c r="O379" s="43"/>
      <c r="P379" s="43"/>
      <c r="Q379" s="43"/>
    </row>
    <row r="380" spans="2:17" ht="22.5" customHeight="1" x14ac:dyDescent="0.45">
      <c r="B380" s="1"/>
      <c r="C380" s="1"/>
      <c r="D380" s="1"/>
      <c r="E380" s="1"/>
      <c r="F380" s="1"/>
      <c r="G380" s="1"/>
      <c r="H380" s="1"/>
      <c r="I380" s="43"/>
      <c r="J380" s="43"/>
      <c r="K380" s="43"/>
      <c r="L380" s="43"/>
      <c r="M380" s="43"/>
      <c r="N380" s="43"/>
      <c r="O380" s="43"/>
      <c r="P380" s="43"/>
      <c r="Q380" s="43"/>
    </row>
    <row r="381" spans="2:17" ht="22.5" customHeight="1" x14ac:dyDescent="0.45">
      <c r="B381" s="1"/>
      <c r="C381" s="1"/>
      <c r="D381" s="1"/>
      <c r="E381" s="1"/>
      <c r="F381" s="1"/>
      <c r="G381" s="1"/>
      <c r="H381" s="1"/>
      <c r="I381" s="43"/>
      <c r="J381" s="43"/>
      <c r="K381" s="43"/>
      <c r="L381" s="43"/>
      <c r="M381" s="43"/>
      <c r="N381" s="43"/>
      <c r="O381" s="43"/>
      <c r="P381" s="43"/>
      <c r="Q381" s="43"/>
    </row>
    <row r="382" spans="2:17" ht="22.5" customHeight="1" x14ac:dyDescent="0.45">
      <c r="B382" s="1"/>
      <c r="C382" s="1"/>
      <c r="D382" s="1"/>
      <c r="E382" s="1"/>
      <c r="F382" s="1"/>
      <c r="G382" s="1"/>
      <c r="H382" s="1"/>
      <c r="I382" s="43"/>
      <c r="J382" s="43"/>
      <c r="K382" s="43"/>
      <c r="L382" s="43"/>
      <c r="M382" s="43"/>
      <c r="N382" s="43"/>
      <c r="O382" s="43"/>
      <c r="P382" s="43"/>
      <c r="Q382" s="43"/>
    </row>
    <row r="383" spans="2:17" ht="22.5" customHeight="1" x14ac:dyDescent="0.45">
      <c r="B383" s="1"/>
      <c r="C383" s="1"/>
      <c r="D383" s="1"/>
      <c r="E383" s="1"/>
      <c r="F383" s="1"/>
      <c r="G383" s="1"/>
      <c r="H383" s="1"/>
      <c r="I383" s="43"/>
      <c r="J383" s="43"/>
      <c r="K383" s="43"/>
      <c r="L383" s="43"/>
      <c r="M383" s="43"/>
      <c r="N383" s="43"/>
      <c r="O383" s="43"/>
      <c r="P383" s="43"/>
      <c r="Q383" s="43"/>
    </row>
    <row r="384" spans="2:17" ht="22.5" customHeight="1" x14ac:dyDescent="0.45">
      <c r="B384" s="1"/>
      <c r="C384" s="1"/>
      <c r="D384" s="1"/>
      <c r="E384" s="1"/>
      <c r="F384" s="1"/>
      <c r="G384" s="1"/>
      <c r="H384" s="1"/>
      <c r="I384" s="43"/>
      <c r="J384" s="43"/>
      <c r="K384" s="43"/>
      <c r="L384" s="43"/>
      <c r="M384" s="43"/>
      <c r="N384" s="43"/>
      <c r="O384" s="43"/>
      <c r="P384" s="43"/>
      <c r="Q384" s="43"/>
    </row>
    <row r="385" spans="2:17" ht="22.5" customHeight="1" x14ac:dyDescent="0.45">
      <c r="B385" s="1"/>
      <c r="C385" s="1"/>
      <c r="D385" s="1"/>
      <c r="E385" s="1"/>
      <c r="F385" s="1"/>
      <c r="G385" s="1"/>
      <c r="H385" s="1"/>
      <c r="I385" s="43"/>
      <c r="J385" s="43"/>
      <c r="K385" s="43"/>
      <c r="L385" s="43"/>
      <c r="M385" s="43"/>
      <c r="N385" s="43"/>
      <c r="O385" s="43"/>
      <c r="P385" s="43"/>
      <c r="Q385" s="43"/>
    </row>
    <row r="386" spans="2:17" ht="22.5" customHeight="1" x14ac:dyDescent="0.45">
      <c r="B386" s="1"/>
      <c r="C386" s="1"/>
      <c r="D386" s="1"/>
      <c r="E386" s="1"/>
      <c r="F386" s="1"/>
      <c r="G386" s="1"/>
      <c r="H386" s="1"/>
      <c r="I386" s="43"/>
      <c r="J386" s="43"/>
      <c r="K386" s="43"/>
      <c r="L386" s="43"/>
      <c r="M386" s="43"/>
      <c r="N386" s="43"/>
      <c r="O386" s="43"/>
      <c r="P386" s="43"/>
      <c r="Q386" s="43"/>
    </row>
    <row r="387" spans="2:17" ht="22.5" customHeight="1" x14ac:dyDescent="0.45">
      <c r="B387" s="1"/>
      <c r="C387" s="1"/>
      <c r="D387" s="1"/>
      <c r="E387" s="1"/>
      <c r="F387" s="1"/>
      <c r="G387" s="1"/>
      <c r="H387" s="1"/>
      <c r="I387" s="43"/>
      <c r="J387" s="43"/>
      <c r="K387" s="43"/>
      <c r="L387" s="43"/>
      <c r="M387" s="43"/>
      <c r="N387" s="43"/>
      <c r="O387" s="43"/>
      <c r="P387" s="43"/>
      <c r="Q387" s="43"/>
    </row>
    <row r="388" spans="2:17" ht="22.5" customHeight="1" x14ac:dyDescent="0.45">
      <c r="B388" s="1"/>
      <c r="C388" s="1"/>
      <c r="D388" s="1"/>
      <c r="E388" s="1"/>
      <c r="F388" s="1"/>
      <c r="G388" s="1"/>
      <c r="H388" s="1"/>
      <c r="I388" s="43"/>
      <c r="J388" s="43"/>
      <c r="K388" s="43"/>
      <c r="L388" s="43"/>
      <c r="M388" s="43"/>
      <c r="N388" s="43"/>
      <c r="O388" s="43"/>
      <c r="P388" s="43"/>
      <c r="Q388" s="43"/>
    </row>
    <row r="389" spans="2:17" ht="22.5" customHeight="1" x14ac:dyDescent="0.45">
      <c r="B389" s="1"/>
      <c r="C389" s="1"/>
      <c r="D389" s="1"/>
      <c r="E389" s="1"/>
      <c r="F389" s="1"/>
      <c r="G389" s="1"/>
      <c r="H389" s="1"/>
      <c r="I389" s="43"/>
      <c r="J389" s="43"/>
      <c r="K389" s="43"/>
      <c r="L389" s="43"/>
      <c r="M389" s="43"/>
      <c r="N389" s="43"/>
      <c r="O389" s="43"/>
      <c r="P389" s="43"/>
      <c r="Q389" s="43"/>
    </row>
    <row r="390" spans="2:17" ht="22.5" customHeight="1" x14ac:dyDescent="0.45">
      <c r="B390" s="1"/>
      <c r="C390" s="1"/>
      <c r="D390" s="1"/>
      <c r="E390" s="1"/>
      <c r="F390" s="1"/>
      <c r="G390" s="1"/>
      <c r="H390" s="1"/>
      <c r="I390" s="43"/>
      <c r="J390" s="43"/>
      <c r="K390" s="43"/>
      <c r="L390" s="43"/>
      <c r="M390" s="43"/>
      <c r="N390" s="43"/>
      <c r="O390" s="43"/>
      <c r="P390" s="43"/>
      <c r="Q390" s="43"/>
    </row>
    <row r="391" spans="2:17" ht="22.5" customHeight="1" x14ac:dyDescent="0.45">
      <c r="B391" s="1"/>
      <c r="C391" s="1"/>
      <c r="D391" s="1"/>
      <c r="E391" s="1"/>
      <c r="F391" s="1"/>
      <c r="G391" s="1"/>
      <c r="H391" s="1"/>
      <c r="I391" s="43"/>
      <c r="J391" s="43"/>
      <c r="K391" s="43"/>
      <c r="L391" s="43"/>
      <c r="M391" s="43"/>
      <c r="N391" s="43"/>
      <c r="O391" s="43"/>
      <c r="P391" s="43"/>
      <c r="Q391" s="43"/>
    </row>
    <row r="392" spans="2:17" ht="22.5" customHeight="1" x14ac:dyDescent="0.45">
      <c r="B392" s="1"/>
      <c r="C392" s="1"/>
      <c r="D392" s="1"/>
      <c r="E392" s="1"/>
      <c r="F392" s="1"/>
      <c r="G392" s="1"/>
      <c r="H392" s="1"/>
      <c r="I392" s="43"/>
      <c r="J392" s="43"/>
      <c r="K392" s="43"/>
      <c r="L392" s="43"/>
      <c r="M392" s="43"/>
      <c r="N392" s="43"/>
      <c r="O392" s="43"/>
      <c r="P392" s="43"/>
      <c r="Q392" s="43"/>
    </row>
    <row r="393" spans="2:17" ht="22.5" customHeight="1" x14ac:dyDescent="0.45">
      <c r="B393" s="1"/>
      <c r="C393" s="1"/>
      <c r="D393" s="1"/>
      <c r="E393" s="1"/>
      <c r="F393" s="1"/>
      <c r="G393" s="1"/>
      <c r="H393" s="1"/>
      <c r="I393" s="43"/>
      <c r="J393" s="43"/>
      <c r="K393" s="43"/>
      <c r="L393" s="43"/>
      <c r="M393" s="43"/>
      <c r="N393" s="43"/>
      <c r="O393" s="43"/>
      <c r="P393" s="43"/>
      <c r="Q393" s="43"/>
    </row>
    <row r="394" spans="2:17" ht="22.5" customHeight="1" x14ac:dyDescent="0.45">
      <c r="B394" s="1"/>
      <c r="C394" s="1"/>
      <c r="D394" s="1"/>
      <c r="E394" s="1"/>
      <c r="F394" s="1"/>
      <c r="G394" s="1"/>
      <c r="H394" s="1"/>
      <c r="I394" s="43"/>
      <c r="J394" s="43"/>
      <c r="K394" s="43"/>
      <c r="L394" s="43"/>
      <c r="M394" s="43"/>
      <c r="N394" s="43"/>
      <c r="O394" s="43"/>
      <c r="P394" s="43"/>
      <c r="Q394" s="43"/>
    </row>
    <row r="395" spans="2:17" ht="22.5" customHeight="1" x14ac:dyDescent="0.45">
      <c r="B395" s="1"/>
      <c r="C395" s="1"/>
      <c r="D395" s="1"/>
      <c r="E395" s="1"/>
      <c r="F395" s="1"/>
      <c r="G395" s="1"/>
      <c r="H395" s="1"/>
      <c r="I395" s="43"/>
      <c r="J395" s="43"/>
      <c r="K395" s="43"/>
      <c r="L395" s="43"/>
      <c r="M395" s="43"/>
      <c r="N395" s="43"/>
      <c r="O395" s="43"/>
      <c r="P395" s="43"/>
      <c r="Q395" s="43"/>
    </row>
    <row r="396" spans="2:17" ht="22.5" customHeight="1" x14ac:dyDescent="0.45">
      <c r="B396" s="1"/>
      <c r="C396" s="1"/>
      <c r="D396" s="1"/>
      <c r="E396" s="1"/>
      <c r="F396" s="1"/>
      <c r="G396" s="1"/>
      <c r="H396" s="1"/>
      <c r="I396" s="43"/>
      <c r="J396" s="43"/>
      <c r="K396" s="43"/>
      <c r="L396" s="43"/>
      <c r="M396" s="43"/>
      <c r="N396" s="43"/>
      <c r="O396" s="43"/>
      <c r="P396" s="43"/>
      <c r="Q396" s="43"/>
    </row>
    <row r="397" spans="2:17" ht="22.5" customHeight="1" x14ac:dyDescent="0.45">
      <c r="B397" s="1"/>
      <c r="C397" s="1"/>
      <c r="D397" s="1"/>
      <c r="E397" s="1"/>
      <c r="F397" s="1"/>
      <c r="G397" s="1"/>
      <c r="H397" s="1"/>
      <c r="I397" s="43"/>
      <c r="J397" s="43"/>
      <c r="K397" s="43"/>
      <c r="L397" s="43"/>
      <c r="M397" s="43"/>
      <c r="N397" s="43"/>
      <c r="O397" s="43"/>
      <c r="P397" s="43"/>
      <c r="Q397" s="43"/>
    </row>
    <row r="398" spans="2:17" ht="22.5" customHeight="1" x14ac:dyDescent="0.45">
      <c r="B398" s="1"/>
      <c r="C398" s="1"/>
      <c r="D398" s="1"/>
      <c r="E398" s="1"/>
      <c r="F398" s="1"/>
      <c r="G398" s="1"/>
      <c r="H398" s="1"/>
      <c r="I398" s="43"/>
      <c r="J398" s="43"/>
      <c r="K398" s="43"/>
      <c r="L398" s="43"/>
      <c r="M398" s="43"/>
      <c r="N398" s="43"/>
      <c r="O398" s="43"/>
      <c r="P398" s="43"/>
      <c r="Q398" s="43"/>
    </row>
    <row r="399" spans="2:17" ht="22.5" customHeight="1" x14ac:dyDescent="0.45">
      <c r="B399" s="1"/>
      <c r="C399" s="1"/>
      <c r="D399" s="1"/>
      <c r="E399" s="1"/>
      <c r="F399" s="1"/>
      <c r="G399" s="1"/>
      <c r="H399" s="1"/>
      <c r="I399" s="43"/>
      <c r="J399" s="43"/>
      <c r="K399" s="43"/>
      <c r="L399" s="43"/>
      <c r="M399" s="43"/>
      <c r="N399" s="43"/>
      <c r="O399" s="43"/>
      <c r="P399" s="43"/>
      <c r="Q399" s="43"/>
    </row>
    <row r="400" spans="2:17" ht="22.5" customHeight="1" x14ac:dyDescent="0.45">
      <c r="B400" s="1"/>
      <c r="C400" s="1"/>
      <c r="D400" s="1"/>
      <c r="E400" s="1"/>
      <c r="F400" s="1"/>
      <c r="G400" s="1"/>
      <c r="H400" s="1"/>
      <c r="I400" s="43"/>
      <c r="J400" s="43"/>
      <c r="K400" s="43"/>
      <c r="L400" s="43"/>
      <c r="M400" s="43"/>
      <c r="N400" s="43"/>
      <c r="O400" s="43"/>
      <c r="P400" s="43"/>
      <c r="Q400" s="43"/>
    </row>
    <row r="401" spans="2:17" ht="22.5" customHeight="1" x14ac:dyDescent="0.45">
      <c r="B401" s="1"/>
      <c r="C401" s="1"/>
      <c r="D401" s="1"/>
      <c r="E401" s="1"/>
      <c r="F401" s="1"/>
      <c r="G401" s="1"/>
      <c r="H401" s="1"/>
      <c r="I401" s="43"/>
      <c r="J401" s="43"/>
      <c r="K401" s="43"/>
      <c r="L401" s="43"/>
      <c r="M401" s="43"/>
      <c r="N401" s="43"/>
      <c r="O401" s="43"/>
      <c r="P401" s="43"/>
      <c r="Q401" s="43"/>
    </row>
    <row r="402" spans="2:17" ht="22.5" customHeight="1" x14ac:dyDescent="0.45">
      <c r="B402" s="1"/>
      <c r="C402" s="1"/>
      <c r="D402" s="1"/>
      <c r="E402" s="1"/>
      <c r="F402" s="1"/>
      <c r="G402" s="1"/>
      <c r="H402" s="1"/>
      <c r="I402" s="43"/>
      <c r="J402" s="43"/>
      <c r="K402" s="43"/>
      <c r="L402" s="43"/>
      <c r="M402" s="43"/>
      <c r="N402" s="43"/>
      <c r="O402" s="43"/>
      <c r="P402" s="43"/>
      <c r="Q402" s="43"/>
    </row>
    <row r="403" spans="2:17" ht="22.5" customHeight="1" x14ac:dyDescent="0.45">
      <c r="B403" s="1"/>
      <c r="C403" s="1"/>
      <c r="D403" s="1"/>
      <c r="E403" s="1"/>
      <c r="F403" s="1"/>
      <c r="G403" s="1"/>
      <c r="H403" s="1"/>
      <c r="I403" s="43"/>
      <c r="J403" s="43"/>
      <c r="K403" s="43"/>
      <c r="L403" s="43"/>
      <c r="M403" s="43"/>
      <c r="N403" s="43"/>
      <c r="O403" s="43"/>
      <c r="P403" s="43"/>
      <c r="Q403" s="43"/>
    </row>
    <row r="404" spans="2:17" ht="22.5" customHeight="1" x14ac:dyDescent="0.45">
      <c r="B404" s="1"/>
      <c r="C404" s="1"/>
      <c r="D404" s="1"/>
      <c r="E404" s="1"/>
      <c r="F404" s="1"/>
      <c r="G404" s="1"/>
      <c r="H404" s="1"/>
      <c r="I404" s="43"/>
      <c r="J404" s="43"/>
      <c r="K404" s="43"/>
      <c r="L404" s="43"/>
      <c r="M404" s="43"/>
      <c r="N404" s="43"/>
      <c r="O404" s="43"/>
      <c r="P404" s="43"/>
      <c r="Q404" s="43"/>
    </row>
    <row r="405" spans="2:17" ht="22.5" customHeight="1" x14ac:dyDescent="0.45">
      <c r="B405" s="1"/>
      <c r="C405" s="1"/>
      <c r="D405" s="1"/>
      <c r="E405" s="1"/>
      <c r="F405" s="1"/>
      <c r="G405" s="1"/>
      <c r="H405" s="1"/>
      <c r="I405" s="43"/>
      <c r="J405" s="43"/>
      <c r="K405" s="43"/>
      <c r="L405" s="43"/>
      <c r="M405" s="43"/>
      <c r="N405" s="43"/>
      <c r="O405" s="43"/>
      <c r="P405" s="43"/>
      <c r="Q405" s="43"/>
    </row>
    <row r="406" spans="2:17" ht="22.5" customHeight="1" x14ac:dyDescent="0.45">
      <c r="B406" s="1"/>
      <c r="C406" s="1"/>
      <c r="D406" s="1"/>
      <c r="E406" s="1"/>
      <c r="F406" s="1"/>
      <c r="G406" s="1"/>
      <c r="H406" s="1"/>
      <c r="I406" s="43"/>
      <c r="J406" s="43"/>
      <c r="K406" s="43"/>
      <c r="L406" s="43"/>
      <c r="M406" s="43"/>
      <c r="N406" s="43"/>
      <c r="O406" s="43"/>
      <c r="P406" s="43"/>
      <c r="Q406" s="43"/>
    </row>
    <row r="407" spans="2:17" ht="22.5" customHeight="1" x14ac:dyDescent="0.45">
      <c r="B407" s="1"/>
      <c r="C407" s="1"/>
      <c r="D407" s="1"/>
      <c r="E407" s="1"/>
      <c r="F407" s="1"/>
      <c r="G407" s="1"/>
      <c r="H407" s="1"/>
      <c r="I407" s="43"/>
      <c r="J407" s="43"/>
      <c r="K407" s="43"/>
      <c r="L407" s="43"/>
      <c r="M407" s="43"/>
      <c r="N407" s="43"/>
      <c r="O407" s="43"/>
      <c r="P407" s="43"/>
      <c r="Q407" s="43"/>
    </row>
    <row r="408" spans="2:17" ht="22.5" customHeight="1" x14ac:dyDescent="0.45">
      <c r="B408" s="1"/>
      <c r="C408" s="1"/>
      <c r="D408" s="1"/>
      <c r="E408" s="1"/>
      <c r="F408" s="1"/>
      <c r="G408" s="1"/>
      <c r="H408" s="1"/>
      <c r="I408" s="43"/>
      <c r="J408" s="43"/>
      <c r="K408" s="43"/>
      <c r="L408" s="43"/>
      <c r="M408" s="43"/>
      <c r="N408" s="43"/>
      <c r="O408" s="43"/>
      <c r="P408" s="43"/>
      <c r="Q408" s="43"/>
    </row>
    <row r="409" spans="2:17" ht="22.5" customHeight="1" x14ac:dyDescent="0.45">
      <c r="B409" s="1"/>
      <c r="C409" s="1"/>
      <c r="D409" s="1"/>
      <c r="E409" s="1"/>
      <c r="F409" s="1"/>
      <c r="G409" s="1"/>
      <c r="H409" s="1"/>
      <c r="I409" s="43"/>
      <c r="J409" s="43"/>
      <c r="K409" s="43"/>
      <c r="L409" s="43"/>
      <c r="M409" s="43"/>
      <c r="N409" s="43"/>
      <c r="O409" s="43"/>
      <c r="P409" s="43"/>
      <c r="Q409" s="43"/>
    </row>
    <row r="410" spans="2:17" ht="22.5" customHeight="1" x14ac:dyDescent="0.45">
      <c r="B410" s="1"/>
      <c r="C410" s="1"/>
      <c r="D410" s="1"/>
      <c r="E410" s="1"/>
      <c r="F410" s="1"/>
      <c r="G410" s="1"/>
      <c r="H410" s="1"/>
      <c r="I410" s="43"/>
      <c r="J410" s="43"/>
      <c r="K410" s="43"/>
      <c r="L410" s="43"/>
      <c r="M410" s="43"/>
      <c r="N410" s="43"/>
      <c r="O410" s="43"/>
      <c r="P410" s="43"/>
      <c r="Q410" s="43"/>
    </row>
    <row r="411" spans="2:17" ht="22.5" customHeight="1" x14ac:dyDescent="0.45">
      <c r="B411" s="1"/>
      <c r="C411" s="1"/>
      <c r="D411" s="1"/>
      <c r="E411" s="1"/>
      <c r="F411" s="1"/>
      <c r="G411" s="1"/>
      <c r="H411" s="1"/>
      <c r="I411" s="43"/>
      <c r="J411" s="43"/>
      <c r="K411" s="43"/>
      <c r="L411" s="43"/>
      <c r="M411" s="43"/>
      <c r="N411" s="43"/>
      <c r="O411" s="43"/>
      <c r="P411" s="43"/>
      <c r="Q411" s="43"/>
    </row>
    <row r="412" spans="2:17" ht="22.5" customHeight="1" x14ac:dyDescent="0.45">
      <c r="B412" s="1"/>
      <c r="C412" s="1"/>
      <c r="D412" s="1"/>
      <c r="E412" s="1"/>
      <c r="F412" s="1"/>
      <c r="G412" s="1"/>
      <c r="H412" s="1"/>
      <c r="I412" s="43"/>
      <c r="J412" s="43"/>
      <c r="K412" s="43"/>
      <c r="L412" s="43"/>
      <c r="M412" s="43"/>
      <c r="N412" s="43"/>
      <c r="O412" s="43"/>
      <c r="P412" s="43"/>
      <c r="Q412" s="43"/>
    </row>
    <row r="413" spans="2:17" ht="22.5" customHeight="1" x14ac:dyDescent="0.45">
      <c r="B413" s="1"/>
      <c r="C413" s="1"/>
      <c r="D413" s="1"/>
      <c r="E413" s="1"/>
      <c r="F413" s="1"/>
      <c r="G413" s="1"/>
      <c r="H413" s="1"/>
      <c r="I413" s="43"/>
      <c r="J413" s="43"/>
      <c r="K413" s="43"/>
      <c r="L413" s="43"/>
      <c r="M413" s="43"/>
      <c r="N413" s="43"/>
      <c r="O413" s="43"/>
      <c r="P413" s="43"/>
      <c r="Q413" s="43"/>
    </row>
    <row r="414" spans="2:17" ht="22.5" customHeight="1" x14ac:dyDescent="0.45">
      <c r="B414" s="1"/>
      <c r="C414" s="1"/>
      <c r="D414" s="1"/>
      <c r="E414" s="1"/>
      <c r="F414" s="1"/>
      <c r="G414" s="1"/>
      <c r="H414" s="1"/>
      <c r="I414" s="43"/>
      <c r="J414" s="43"/>
      <c r="K414" s="43"/>
      <c r="L414" s="43"/>
      <c r="M414" s="43"/>
      <c r="N414" s="43"/>
      <c r="O414" s="43"/>
      <c r="P414" s="43"/>
      <c r="Q414" s="43"/>
    </row>
    <row r="415" spans="2:17" ht="22.5" customHeight="1" x14ac:dyDescent="0.45">
      <c r="B415" s="1"/>
      <c r="C415" s="1"/>
      <c r="D415" s="1"/>
      <c r="E415" s="1"/>
      <c r="F415" s="1"/>
      <c r="G415" s="1"/>
      <c r="H415" s="1"/>
      <c r="I415" s="43"/>
      <c r="J415" s="43"/>
      <c r="K415" s="43"/>
      <c r="L415" s="43"/>
      <c r="M415" s="43"/>
      <c r="N415" s="43"/>
      <c r="O415" s="43"/>
      <c r="P415" s="43"/>
      <c r="Q415" s="43"/>
    </row>
    <row r="416" spans="2:17" ht="22.5" customHeight="1" x14ac:dyDescent="0.45">
      <c r="B416" s="1"/>
      <c r="C416" s="1"/>
      <c r="D416" s="1"/>
      <c r="E416" s="1"/>
      <c r="F416" s="1"/>
      <c r="G416" s="1"/>
      <c r="H416" s="1"/>
      <c r="I416" s="43"/>
      <c r="J416" s="43"/>
      <c r="K416" s="43"/>
      <c r="L416" s="43"/>
      <c r="M416" s="43"/>
      <c r="N416" s="43"/>
      <c r="O416" s="43"/>
      <c r="P416" s="43"/>
      <c r="Q416" s="43"/>
    </row>
    <row r="417" spans="2:17" ht="22.5" customHeight="1" x14ac:dyDescent="0.45">
      <c r="B417" s="1"/>
      <c r="C417" s="1"/>
      <c r="D417" s="1"/>
      <c r="E417" s="1"/>
      <c r="F417" s="1"/>
      <c r="G417" s="1"/>
      <c r="H417" s="1"/>
      <c r="I417" s="43"/>
      <c r="J417" s="43"/>
      <c r="K417" s="43"/>
      <c r="L417" s="43"/>
      <c r="M417" s="43"/>
      <c r="N417" s="43"/>
      <c r="O417" s="43"/>
      <c r="P417" s="43"/>
      <c r="Q417" s="43"/>
    </row>
    <row r="418" spans="2:17" ht="22.5" customHeight="1" x14ac:dyDescent="0.45">
      <c r="B418" s="1"/>
      <c r="C418" s="1"/>
      <c r="D418" s="1"/>
      <c r="E418" s="1"/>
      <c r="F418" s="1"/>
      <c r="G418" s="1"/>
      <c r="H418" s="1"/>
      <c r="I418" s="43"/>
      <c r="J418" s="43"/>
      <c r="K418" s="43"/>
      <c r="L418" s="43"/>
      <c r="M418" s="43"/>
      <c r="N418" s="43"/>
      <c r="O418" s="43"/>
      <c r="P418" s="43"/>
      <c r="Q418" s="43"/>
    </row>
    <row r="419" spans="2:17" ht="22.5" customHeight="1" x14ac:dyDescent="0.45">
      <c r="B419" s="1"/>
      <c r="C419" s="1"/>
      <c r="D419" s="1"/>
      <c r="E419" s="1"/>
      <c r="F419" s="1"/>
      <c r="G419" s="1"/>
      <c r="H419" s="1"/>
      <c r="I419" s="43"/>
      <c r="J419" s="43"/>
      <c r="K419" s="43"/>
      <c r="L419" s="43"/>
      <c r="M419" s="43"/>
      <c r="N419" s="43"/>
      <c r="O419" s="43"/>
      <c r="P419" s="43"/>
      <c r="Q419" s="43"/>
    </row>
    <row r="420" spans="2:17" ht="22.5" customHeight="1" x14ac:dyDescent="0.45">
      <c r="B420" s="1"/>
      <c r="C420" s="1"/>
      <c r="D420" s="1"/>
      <c r="E420" s="1"/>
      <c r="F420" s="1"/>
      <c r="G420" s="1"/>
      <c r="H420" s="1"/>
      <c r="I420" s="43"/>
      <c r="J420" s="43"/>
      <c r="K420" s="43"/>
      <c r="L420" s="43"/>
      <c r="M420" s="43"/>
      <c r="N420" s="43"/>
      <c r="O420" s="43"/>
      <c r="P420" s="43"/>
      <c r="Q420" s="43"/>
    </row>
    <row r="421" spans="2:17" ht="22.5" customHeight="1" x14ac:dyDescent="0.45">
      <c r="B421" s="1"/>
      <c r="C421" s="1"/>
      <c r="D421" s="1"/>
      <c r="E421" s="1"/>
      <c r="F421" s="1"/>
      <c r="G421" s="1"/>
      <c r="H421" s="1"/>
      <c r="I421" s="43"/>
      <c r="J421" s="43"/>
      <c r="K421" s="43"/>
      <c r="L421" s="43"/>
      <c r="M421" s="43"/>
      <c r="N421" s="43"/>
      <c r="O421" s="43"/>
      <c r="P421" s="43"/>
      <c r="Q421" s="43"/>
    </row>
    <row r="422" spans="2:17" ht="22.5" customHeight="1" x14ac:dyDescent="0.45">
      <c r="B422" s="1"/>
      <c r="C422" s="1"/>
      <c r="D422" s="1"/>
      <c r="E422" s="1"/>
      <c r="F422" s="1"/>
      <c r="G422" s="1"/>
      <c r="H422" s="1"/>
      <c r="I422" s="43"/>
      <c r="J422" s="43"/>
      <c r="K422" s="43"/>
      <c r="L422" s="43"/>
      <c r="M422" s="43"/>
      <c r="N422" s="43"/>
      <c r="O422" s="43"/>
      <c r="P422" s="43"/>
      <c r="Q422" s="43"/>
    </row>
    <row r="423" spans="2:17" ht="22.5" customHeight="1" x14ac:dyDescent="0.45">
      <c r="B423" s="1"/>
      <c r="C423" s="1"/>
      <c r="D423" s="1"/>
      <c r="E423" s="1"/>
      <c r="F423" s="1"/>
      <c r="G423" s="1"/>
      <c r="H423" s="1"/>
      <c r="I423" s="43"/>
      <c r="J423" s="43"/>
      <c r="K423" s="43"/>
      <c r="L423" s="43"/>
      <c r="M423" s="43"/>
      <c r="N423" s="43"/>
      <c r="O423" s="43"/>
      <c r="P423" s="43"/>
      <c r="Q423" s="43"/>
    </row>
    <row r="424" spans="2:17" ht="22.5" customHeight="1" x14ac:dyDescent="0.45">
      <c r="B424" s="1"/>
      <c r="C424" s="1"/>
      <c r="D424" s="1"/>
      <c r="E424" s="1"/>
      <c r="F424" s="1"/>
      <c r="G424" s="1"/>
      <c r="H424" s="1"/>
      <c r="I424" s="43"/>
      <c r="J424" s="43"/>
      <c r="K424" s="43"/>
      <c r="L424" s="43"/>
      <c r="M424" s="43"/>
      <c r="N424" s="43"/>
      <c r="O424" s="43"/>
      <c r="P424" s="43"/>
      <c r="Q424" s="43"/>
    </row>
    <row r="425" spans="2:17" ht="22.5" customHeight="1" x14ac:dyDescent="0.45">
      <c r="B425" s="1"/>
      <c r="C425" s="1"/>
      <c r="D425" s="1"/>
      <c r="E425" s="1"/>
      <c r="F425" s="1"/>
      <c r="G425" s="1"/>
      <c r="H425" s="1"/>
      <c r="I425" s="43"/>
      <c r="J425" s="43"/>
      <c r="K425" s="43"/>
      <c r="L425" s="43"/>
      <c r="M425" s="43"/>
      <c r="N425" s="43"/>
      <c r="O425" s="43"/>
      <c r="P425" s="43"/>
      <c r="Q425" s="43"/>
    </row>
    <row r="426" spans="2:17" ht="22.5" customHeight="1" x14ac:dyDescent="0.45">
      <c r="B426" s="1"/>
      <c r="C426" s="1"/>
      <c r="D426" s="1"/>
      <c r="E426" s="1"/>
      <c r="F426" s="1"/>
      <c r="G426" s="1"/>
      <c r="H426" s="1"/>
      <c r="I426" s="43"/>
      <c r="J426" s="43"/>
      <c r="K426" s="43"/>
      <c r="L426" s="43"/>
      <c r="M426" s="43"/>
      <c r="N426" s="43"/>
      <c r="O426" s="43"/>
      <c r="P426" s="43"/>
      <c r="Q426" s="43"/>
    </row>
    <row r="427" spans="2:17" ht="22.5" customHeight="1" x14ac:dyDescent="0.45">
      <c r="B427" s="1"/>
      <c r="C427" s="1"/>
      <c r="D427" s="1"/>
      <c r="E427" s="1"/>
      <c r="F427" s="1"/>
      <c r="G427" s="1"/>
      <c r="H427" s="1"/>
      <c r="I427" s="43"/>
      <c r="J427" s="43"/>
      <c r="K427" s="43"/>
      <c r="L427" s="43"/>
      <c r="M427" s="43"/>
      <c r="N427" s="43"/>
      <c r="O427" s="43"/>
      <c r="P427" s="43"/>
      <c r="Q427" s="43"/>
    </row>
    <row r="428" spans="2:17" ht="22.5" customHeight="1" x14ac:dyDescent="0.45">
      <c r="B428" s="1"/>
      <c r="C428" s="1"/>
      <c r="D428" s="1"/>
      <c r="E428" s="1"/>
      <c r="F428" s="1"/>
      <c r="G428" s="1"/>
      <c r="H428" s="1"/>
      <c r="I428" s="43"/>
      <c r="J428" s="43"/>
      <c r="K428" s="43"/>
      <c r="L428" s="43"/>
      <c r="M428" s="43"/>
      <c r="N428" s="43"/>
      <c r="O428" s="43"/>
      <c r="P428" s="43"/>
      <c r="Q428" s="43"/>
    </row>
    <row r="429" spans="2:17" ht="22.5" customHeight="1" x14ac:dyDescent="0.45">
      <c r="B429" s="1"/>
      <c r="C429" s="1"/>
      <c r="D429" s="1"/>
      <c r="E429" s="1"/>
      <c r="F429" s="1"/>
      <c r="G429" s="1"/>
      <c r="H429" s="1"/>
      <c r="I429" s="43"/>
      <c r="J429" s="43"/>
      <c r="K429" s="43"/>
      <c r="L429" s="43"/>
      <c r="M429" s="43"/>
      <c r="N429" s="43"/>
      <c r="O429" s="43"/>
      <c r="P429" s="43"/>
      <c r="Q429" s="43"/>
    </row>
    <row r="430" spans="2:17" ht="22.5" customHeight="1" x14ac:dyDescent="0.45">
      <c r="B430" s="1"/>
      <c r="C430" s="1"/>
      <c r="D430" s="1"/>
      <c r="E430" s="1"/>
      <c r="F430" s="1"/>
      <c r="G430" s="1"/>
      <c r="H430" s="1"/>
      <c r="I430" s="43"/>
      <c r="J430" s="43"/>
      <c r="K430" s="43"/>
      <c r="L430" s="43"/>
      <c r="M430" s="43"/>
      <c r="N430" s="43"/>
      <c r="O430" s="43"/>
      <c r="P430" s="43"/>
      <c r="Q430" s="43"/>
    </row>
    <row r="431" spans="2:17" ht="22.5" customHeight="1" x14ac:dyDescent="0.45">
      <c r="B431" s="1"/>
      <c r="C431" s="1"/>
      <c r="D431" s="1"/>
      <c r="E431" s="1"/>
      <c r="F431" s="1"/>
      <c r="G431" s="1"/>
      <c r="H431" s="1"/>
      <c r="I431" s="43"/>
      <c r="J431" s="43"/>
      <c r="K431" s="43"/>
      <c r="L431" s="43"/>
      <c r="M431" s="43"/>
      <c r="N431" s="43"/>
      <c r="O431" s="43"/>
      <c r="P431" s="43"/>
      <c r="Q431" s="43"/>
    </row>
    <row r="432" spans="2:17" ht="22.5" customHeight="1" x14ac:dyDescent="0.45">
      <c r="B432" s="1"/>
      <c r="C432" s="1"/>
      <c r="D432" s="1"/>
      <c r="E432" s="1"/>
      <c r="F432" s="1"/>
      <c r="G432" s="1"/>
      <c r="H432" s="1"/>
      <c r="I432" s="43"/>
      <c r="J432" s="43"/>
      <c r="K432" s="43"/>
      <c r="L432" s="43"/>
      <c r="M432" s="43"/>
      <c r="N432" s="43"/>
      <c r="O432" s="43"/>
      <c r="P432" s="43"/>
      <c r="Q432" s="43"/>
    </row>
    <row r="433" spans="2:17" ht="22.5" customHeight="1" x14ac:dyDescent="0.45">
      <c r="B433" s="1"/>
      <c r="C433" s="1"/>
      <c r="D433" s="1"/>
      <c r="E433" s="1"/>
      <c r="F433" s="1"/>
      <c r="G433" s="1"/>
      <c r="H433" s="1"/>
      <c r="I433" s="43"/>
      <c r="J433" s="43"/>
      <c r="K433" s="43"/>
      <c r="L433" s="43"/>
      <c r="M433" s="43"/>
      <c r="N433" s="43"/>
      <c r="O433" s="43"/>
      <c r="P433" s="43"/>
      <c r="Q433" s="43"/>
    </row>
    <row r="434" spans="2:17" ht="22.5" customHeight="1" x14ac:dyDescent="0.45">
      <c r="B434" s="1"/>
      <c r="C434" s="1"/>
      <c r="D434" s="1"/>
      <c r="E434" s="1"/>
      <c r="F434" s="1"/>
      <c r="G434" s="1"/>
      <c r="H434" s="1"/>
      <c r="I434" s="43"/>
      <c r="J434" s="43"/>
      <c r="K434" s="43"/>
      <c r="L434" s="43"/>
      <c r="M434" s="43"/>
      <c r="N434" s="43"/>
      <c r="O434" s="43"/>
      <c r="P434" s="43"/>
      <c r="Q434" s="43"/>
    </row>
    <row r="435" spans="2:17" ht="22.5" customHeight="1" x14ac:dyDescent="0.45">
      <c r="B435" s="1"/>
      <c r="C435" s="1"/>
      <c r="D435" s="1"/>
      <c r="E435" s="1"/>
      <c r="F435" s="1"/>
      <c r="G435" s="1"/>
      <c r="H435" s="1"/>
      <c r="I435" s="43"/>
      <c r="J435" s="43"/>
      <c r="K435" s="43"/>
      <c r="L435" s="43"/>
      <c r="M435" s="43"/>
      <c r="N435" s="43"/>
      <c r="O435" s="43"/>
      <c r="P435" s="43"/>
      <c r="Q435" s="43"/>
    </row>
    <row r="436" spans="2:17" ht="22.5" customHeight="1" x14ac:dyDescent="0.45">
      <c r="B436" s="1"/>
      <c r="C436" s="1"/>
      <c r="D436" s="1"/>
      <c r="E436" s="1"/>
      <c r="F436" s="1"/>
      <c r="G436" s="1"/>
      <c r="H436" s="1"/>
      <c r="I436" s="43"/>
      <c r="J436" s="43"/>
      <c r="K436" s="43"/>
      <c r="L436" s="43"/>
      <c r="M436" s="43"/>
      <c r="N436" s="43"/>
      <c r="O436" s="43"/>
      <c r="P436" s="43"/>
      <c r="Q436" s="43"/>
    </row>
    <row r="437" spans="2:17" ht="22.5" customHeight="1" x14ac:dyDescent="0.45">
      <c r="B437" s="1"/>
      <c r="C437" s="1"/>
      <c r="D437" s="1"/>
      <c r="E437" s="1"/>
      <c r="F437" s="1"/>
      <c r="G437" s="1"/>
      <c r="H437" s="1"/>
      <c r="I437" s="43"/>
      <c r="J437" s="43"/>
      <c r="K437" s="43"/>
      <c r="L437" s="43"/>
      <c r="M437" s="43"/>
      <c r="N437" s="43"/>
      <c r="O437" s="43"/>
      <c r="P437" s="43"/>
      <c r="Q437" s="43"/>
    </row>
    <row r="438" spans="2:17" ht="22.5" customHeight="1" x14ac:dyDescent="0.45">
      <c r="B438" s="1"/>
      <c r="C438" s="1"/>
      <c r="D438" s="1"/>
      <c r="E438" s="1"/>
      <c r="F438" s="1"/>
      <c r="G438" s="1"/>
      <c r="H438" s="1"/>
      <c r="I438" s="43"/>
      <c r="J438" s="43"/>
      <c r="K438" s="43"/>
      <c r="L438" s="43"/>
      <c r="M438" s="43"/>
      <c r="N438" s="43"/>
      <c r="O438" s="43"/>
      <c r="P438" s="43"/>
      <c r="Q438" s="43"/>
    </row>
    <row r="439" spans="2:17" ht="22.5" customHeight="1" x14ac:dyDescent="0.45">
      <c r="B439" s="1"/>
      <c r="C439" s="1"/>
      <c r="D439" s="1"/>
      <c r="E439" s="1"/>
      <c r="F439" s="1"/>
      <c r="G439" s="1"/>
      <c r="H439" s="1"/>
      <c r="I439" s="43"/>
      <c r="J439" s="43"/>
      <c r="K439" s="43"/>
      <c r="L439" s="43"/>
      <c r="M439" s="43"/>
      <c r="N439" s="43"/>
      <c r="O439" s="43"/>
      <c r="P439" s="43"/>
      <c r="Q439" s="43"/>
    </row>
    <row r="440" spans="2:17" ht="22.5" customHeight="1" x14ac:dyDescent="0.45">
      <c r="B440" s="1"/>
      <c r="C440" s="1"/>
      <c r="D440" s="1"/>
      <c r="E440" s="1"/>
      <c r="F440" s="1"/>
      <c r="G440" s="1"/>
      <c r="H440" s="1"/>
      <c r="I440" s="43"/>
      <c r="J440" s="43"/>
      <c r="K440" s="43"/>
      <c r="L440" s="43"/>
      <c r="M440" s="43"/>
      <c r="N440" s="43"/>
      <c r="O440" s="43"/>
      <c r="P440" s="43"/>
      <c r="Q440" s="43"/>
    </row>
    <row r="441" spans="2:17" ht="22.5" customHeight="1" x14ac:dyDescent="0.45">
      <c r="B441" s="1"/>
      <c r="C441" s="1"/>
      <c r="D441" s="1"/>
      <c r="E441" s="1"/>
      <c r="F441" s="1"/>
      <c r="G441" s="1"/>
      <c r="H441" s="1"/>
      <c r="I441" s="43"/>
      <c r="J441" s="43"/>
      <c r="K441" s="43"/>
      <c r="L441" s="43"/>
      <c r="M441" s="43"/>
      <c r="N441" s="43"/>
      <c r="O441" s="43"/>
      <c r="P441" s="43"/>
      <c r="Q441" s="43"/>
    </row>
    <row r="442" spans="2:17" ht="22.5" customHeight="1" x14ac:dyDescent="0.45">
      <c r="B442" s="1"/>
      <c r="C442" s="1"/>
      <c r="D442" s="1"/>
      <c r="E442" s="1"/>
      <c r="F442" s="1"/>
      <c r="G442" s="1"/>
      <c r="H442" s="1"/>
      <c r="I442" s="43"/>
      <c r="J442" s="43"/>
      <c r="K442" s="43"/>
      <c r="L442" s="43"/>
      <c r="M442" s="43"/>
      <c r="N442" s="43"/>
      <c r="O442" s="43"/>
      <c r="P442" s="43"/>
      <c r="Q442" s="43"/>
    </row>
    <row r="443" spans="2:17" ht="22.5" customHeight="1" x14ac:dyDescent="0.45">
      <c r="B443" s="1"/>
      <c r="C443" s="1"/>
      <c r="D443" s="1"/>
      <c r="E443" s="1"/>
      <c r="F443" s="1"/>
      <c r="G443" s="1"/>
      <c r="H443" s="1"/>
      <c r="I443" s="43"/>
      <c r="J443" s="43"/>
      <c r="K443" s="43"/>
      <c r="L443" s="43"/>
      <c r="M443" s="43"/>
      <c r="N443" s="43"/>
      <c r="O443" s="43"/>
      <c r="P443" s="43"/>
      <c r="Q443" s="43"/>
    </row>
    <row r="444" spans="2:17" ht="22.5" customHeight="1" x14ac:dyDescent="0.45">
      <c r="B444" s="1"/>
      <c r="C444" s="1"/>
      <c r="D444" s="1"/>
      <c r="E444" s="1"/>
      <c r="F444" s="1"/>
      <c r="G444" s="1"/>
      <c r="H444" s="1"/>
      <c r="I444" s="43"/>
      <c r="J444" s="43"/>
      <c r="K444" s="43"/>
      <c r="L444" s="43"/>
      <c r="M444" s="43"/>
      <c r="N444" s="43"/>
      <c r="O444" s="43"/>
      <c r="P444" s="43"/>
      <c r="Q444" s="43"/>
    </row>
    <row r="445" spans="2:17" ht="22.5" customHeight="1" x14ac:dyDescent="0.45">
      <c r="B445" s="1"/>
      <c r="C445" s="1"/>
      <c r="D445" s="1"/>
      <c r="E445" s="1"/>
      <c r="F445" s="1"/>
      <c r="G445" s="1"/>
      <c r="H445" s="1"/>
      <c r="I445" s="43"/>
      <c r="J445" s="43"/>
      <c r="K445" s="43"/>
      <c r="L445" s="43"/>
      <c r="M445" s="43"/>
      <c r="N445" s="43"/>
      <c r="O445" s="43"/>
      <c r="P445" s="43"/>
      <c r="Q445" s="43"/>
    </row>
    <row r="446" spans="2:17" ht="22.5" customHeight="1" x14ac:dyDescent="0.45">
      <c r="B446" s="1"/>
      <c r="C446" s="1"/>
      <c r="D446" s="1"/>
      <c r="E446" s="1"/>
      <c r="F446" s="1"/>
      <c r="G446" s="1"/>
      <c r="H446" s="1"/>
      <c r="I446" s="43"/>
      <c r="J446" s="43"/>
      <c r="K446" s="43"/>
      <c r="L446" s="43"/>
      <c r="M446" s="43"/>
      <c r="N446" s="43"/>
      <c r="O446" s="43"/>
      <c r="P446" s="43"/>
      <c r="Q446" s="43"/>
    </row>
    <row r="447" spans="2:17" ht="22.5" customHeight="1" x14ac:dyDescent="0.45">
      <c r="B447" s="1"/>
      <c r="C447" s="1"/>
      <c r="D447" s="1"/>
      <c r="E447" s="1"/>
      <c r="F447" s="1"/>
      <c r="G447" s="1"/>
      <c r="H447" s="1"/>
      <c r="I447" s="43"/>
      <c r="J447" s="43"/>
      <c r="K447" s="43"/>
      <c r="L447" s="43"/>
      <c r="M447" s="43"/>
      <c r="N447" s="43"/>
      <c r="O447" s="43"/>
      <c r="P447" s="43"/>
      <c r="Q447" s="43"/>
    </row>
    <row r="448" spans="2:17" ht="22.5" customHeight="1" x14ac:dyDescent="0.45">
      <c r="B448" s="1"/>
      <c r="C448" s="1"/>
      <c r="D448" s="1"/>
      <c r="E448" s="1"/>
      <c r="F448" s="1"/>
      <c r="G448" s="1"/>
      <c r="H448" s="1"/>
      <c r="I448" s="43"/>
      <c r="J448" s="43"/>
      <c r="K448" s="43"/>
      <c r="L448" s="43"/>
      <c r="M448" s="43"/>
      <c r="N448" s="43"/>
      <c r="O448" s="43"/>
      <c r="P448" s="43"/>
      <c r="Q448" s="43"/>
    </row>
    <row r="449" spans="2:17" ht="22.5" customHeight="1" x14ac:dyDescent="0.45">
      <c r="B449" s="1"/>
      <c r="C449" s="1"/>
      <c r="D449" s="1"/>
      <c r="E449" s="1"/>
      <c r="F449" s="1"/>
      <c r="G449" s="1"/>
      <c r="H449" s="1"/>
      <c r="I449" s="43"/>
      <c r="J449" s="43"/>
      <c r="K449" s="43"/>
      <c r="L449" s="43"/>
      <c r="M449" s="43"/>
      <c r="N449" s="43"/>
      <c r="O449" s="43"/>
      <c r="P449" s="43"/>
      <c r="Q449" s="43"/>
    </row>
    <row r="450" spans="2:17" ht="22.5" customHeight="1" x14ac:dyDescent="0.45">
      <c r="B450" s="1"/>
      <c r="C450" s="1"/>
      <c r="D450" s="1"/>
      <c r="E450" s="1"/>
      <c r="F450" s="1"/>
      <c r="G450" s="1"/>
      <c r="H450" s="1"/>
      <c r="I450" s="43"/>
      <c r="J450" s="43"/>
      <c r="K450" s="43"/>
      <c r="L450" s="43"/>
      <c r="M450" s="43"/>
      <c r="N450" s="43"/>
      <c r="O450" s="43"/>
      <c r="P450" s="43"/>
      <c r="Q450" s="43"/>
    </row>
    <row r="451" spans="2:17" ht="22.5" customHeight="1" x14ac:dyDescent="0.45">
      <c r="B451" s="1"/>
      <c r="C451" s="1"/>
      <c r="D451" s="1"/>
      <c r="E451" s="1"/>
      <c r="F451" s="1"/>
      <c r="G451" s="1"/>
      <c r="H451" s="1"/>
      <c r="I451" s="43"/>
      <c r="J451" s="43"/>
      <c r="K451" s="43"/>
      <c r="L451" s="43"/>
      <c r="M451" s="43"/>
      <c r="N451" s="43"/>
      <c r="O451" s="43"/>
      <c r="P451" s="43"/>
      <c r="Q451" s="43"/>
    </row>
    <row r="452" spans="2:17" ht="22.5" customHeight="1" x14ac:dyDescent="0.45">
      <c r="B452" s="1"/>
      <c r="C452" s="1"/>
      <c r="D452" s="1"/>
      <c r="E452" s="1"/>
      <c r="F452" s="1"/>
      <c r="G452" s="1"/>
      <c r="H452" s="1"/>
      <c r="I452" s="43"/>
      <c r="J452" s="43"/>
      <c r="K452" s="43"/>
      <c r="L452" s="43"/>
      <c r="M452" s="43"/>
      <c r="N452" s="43"/>
      <c r="O452" s="43"/>
      <c r="P452" s="43"/>
      <c r="Q452" s="43"/>
    </row>
    <row r="453" spans="2:17" ht="22.5" customHeight="1" x14ac:dyDescent="0.45">
      <c r="B453" s="1"/>
      <c r="C453" s="1"/>
      <c r="D453" s="1"/>
      <c r="E453" s="1"/>
      <c r="F453" s="1"/>
      <c r="G453" s="1"/>
      <c r="H453" s="1"/>
      <c r="I453" s="43"/>
      <c r="J453" s="43"/>
      <c r="K453" s="43"/>
      <c r="L453" s="43"/>
      <c r="M453" s="43"/>
      <c r="N453" s="43"/>
      <c r="O453" s="43"/>
      <c r="P453" s="43"/>
      <c r="Q453" s="43"/>
    </row>
    <row r="454" spans="2:17" ht="22.5" customHeight="1" x14ac:dyDescent="0.45">
      <c r="B454" s="1"/>
      <c r="C454" s="1"/>
      <c r="D454" s="1"/>
      <c r="E454" s="1"/>
      <c r="F454" s="1"/>
      <c r="G454" s="1"/>
      <c r="H454" s="1"/>
      <c r="I454" s="43"/>
      <c r="J454" s="43"/>
      <c r="K454" s="43"/>
      <c r="L454" s="43"/>
      <c r="M454" s="43"/>
      <c r="N454" s="43"/>
      <c r="O454" s="43"/>
      <c r="P454" s="43"/>
      <c r="Q454" s="43"/>
    </row>
    <row r="455" spans="2:17" ht="22.5" customHeight="1" x14ac:dyDescent="0.45">
      <c r="B455" s="1"/>
      <c r="C455" s="1"/>
      <c r="D455" s="1"/>
      <c r="E455" s="1"/>
      <c r="F455" s="1"/>
      <c r="G455" s="1"/>
      <c r="H455" s="1"/>
      <c r="I455" s="43"/>
      <c r="J455" s="43"/>
      <c r="K455" s="43"/>
      <c r="L455" s="43"/>
      <c r="M455" s="43"/>
      <c r="N455" s="43"/>
      <c r="O455" s="43"/>
      <c r="P455" s="43"/>
      <c r="Q455" s="43"/>
    </row>
    <row r="456" spans="2:17" ht="22.5" customHeight="1" x14ac:dyDescent="0.45">
      <c r="B456" s="1"/>
      <c r="C456" s="1"/>
      <c r="D456" s="1"/>
      <c r="E456" s="1"/>
      <c r="F456" s="1"/>
      <c r="G456" s="1"/>
      <c r="H456" s="1"/>
      <c r="I456" s="43"/>
      <c r="J456" s="43"/>
      <c r="K456" s="43"/>
      <c r="L456" s="43"/>
      <c r="M456" s="43"/>
      <c r="N456" s="43"/>
      <c r="O456" s="43"/>
      <c r="P456" s="43"/>
      <c r="Q456" s="43"/>
    </row>
    <row r="457" spans="2:17" ht="22.5" customHeight="1" x14ac:dyDescent="0.45">
      <c r="B457" s="1"/>
      <c r="C457" s="1"/>
      <c r="D457" s="1"/>
      <c r="E457" s="1"/>
      <c r="F457" s="1"/>
      <c r="G457" s="1"/>
      <c r="H457" s="1"/>
      <c r="I457" s="43"/>
      <c r="J457" s="43"/>
      <c r="K457" s="43"/>
      <c r="L457" s="43"/>
      <c r="M457" s="43"/>
      <c r="N457" s="43"/>
      <c r="O457" s="43"/>
      <c r="P457" s="43"/>
      <c r="Q457" s="43"/>
    </row>
    <row r="458" spans="2:17" ht="22.5" customHeight="1" x14ac:dyDescent="0.45">
      <c r="B458" s="1"/>
      <c r="C458" s="1"/>
      <c r="D458" s="1"/>
      <c r="E458" s="1"/>
      <c r="F458" s="1"/>
      <c r="G458" s="1"/>
      <c r="H458" s="1"/>
      <c r="I458" s="43"/>
      <c r="J458" s="43"/>
      <c r="K458" s="43"/>
      <c r="L458" s="43"/>
      <c r="M458" s="43"/>
      <c r="N458" s="43"/>
      <c r="O458" s="43"/>
      <c r="P458" s="43"/>
      <c r="Q458" s="43"/>
    </row>
    <row r="459" spans="2:17" ht="22.5" customHeight="1" x14ac:dyDescent="0.45">
      <c r="B459" s="1"/>
      <c r="C459" s="1"/>
      <c r="D459" s="1"/>
      <c r="E459" s="1"/>
      <c r="F459" s="1"/>
      <c r="G459" s="1"/>
      <c r="H459" s="1"/>
      <c r="I459" s="43"/>
      <c r="J459" s="43"/>
      <c r="K459" s="43"/>
      <c r="L459" s="43"/>
      <c r="M459" s="43"/>
      <c r="N459" s="43"/>
      <c r="O459" s="43"/>
      <c r="P459" s="43"/>
      <c r="Q459" s="43"/>
    </row>
    <row r="460" spans="2:17" ht="22.5" customHeight="1" x14ac:dyDescent="0.45">
      <c r="B460" s="1"/>
      <c r="C460" s="1"/>
      <c r="D460" s="1"/>
      <c r="E460" s="1"/>
      <c r="F460" s="1"/>
      <c r="G460" s="1"/>
      <c r="H460" s="1"/>
      <c r="I460" s="43"/>
      <c r="J460" s="43"/>
      <c r="K460" s="43"/>
      <c r="L460" s="43"/>
      <c r="M460" s="43"/>
      <c r="N460" s="43"/>
      <c r="O460" s="43"/>
      <c r="P460" s="43"/>
      <c r="Q460" s="43"/>
    </row>
    <row r="461" spans="2:17" ht="22.5" customHeight="1" x14ac:dyDescent="0.45">
      <c r="B461" s="1"/>
      <c r="C461" s="1"/>
      <c r="D461" s="1"/>
      <c r="E461" s="1"/>
      <c r="F461" s="1"/>
      <c r="G461" s="1"/>
      <c r="H461" s="1"/>
      <c r="I461" s="43"/>
      <c r="J461" s="43"/>
      <c r="K461" s="43"/>
      <c r="L461" s="43"/>
      <c r="M461" s="43"/>
      <c r="N461" s="43"/>
      <c r="O461" s="43"/>
      <c r="P461" s="43"/>
      <c r="Q461" s="43"/>
    </row>
    <row r="462" spans="2:17" ht="22.5" customHeight="1" x14ac:dyDescent="0.45">
      <c r="B462" s="1"/>
      <c r="C462" s="1"/>
      <c r="D462" s="1"/>
      <c r="E462" s="1"/>
      <c r="F462" s="1"/>
      <c r="G462" s="1"/>
      <c r="H462" s="1"/>
      <c r="I462" s="43"/>
      <c r="J462" s="43"/>
      <c r="K462" s="43"/>
      <c r="L462" s="43"/>
      <c r="M462" s="43"/>
      <c r="N462" s="43"/>
      <c r="O462" s="43"/>
      <c r="P462" s="43"/>
      <c r="Q462" s="43"/>
    </row>
    <row r="463" spans="2:17" ht="22.5" customHeight="1" x14ac:dyDescent="0.45">
      <c r="B463" s="1"/>
      <c r="C463" s="1"/>
      <c r="D463" s="1"/>
      <c r="E463" s="1"/>
      <c r="F463" s="1"/>
      <c r="G463" s="1"/>
      <c r="H463" s="1"/>
      <c r="I463" s="43"/>
      <c r="J463" s="43"/>
      <c r="K463" s="43"/>
      <c r="L463" s="43"/>
      <c r="M463" s="43"/>
      <c r="N463" s="43"/>
      <c r="O463" s="43"/>
      <c r="P463" s="43"/>
      <c r="Q463" s="43"/>
    </row>
    <row r="464" spans="2:17" ht="22.5" customHeight="1" x14ac:dyDescent="0.45">
      <c r="B464" s="1"/>
      <c r="C464" s="1"/>
      <c r="D464" s="1"/>
      <c r="E464" s="1"/>
      <c r="F464" s="1"/>
      <c r="G464" s="1"/>
      <c r="H464" s="1"/>
      <c r="I464" s="43"/>
      <c r="J464" s="43"/>
      <c r="K464" s="43"/>
      <c r="L464" s="43"/>
      <c r="M464" s="43"/>
      <c r="N464" s="43"/>
      <c r="O464" s="43"/>
      <c r="P464" s="43"/>
      <c r="Q464" s="43"/>
    </row>
    <row r="465" spans="2:17" ht="22.5" customHeight="1" x14ac:dyDescent="0.45">
      <c r="B465" s="1"/>
      <c r="C465" s="1"/>
      <c r="D465" s="1"/>
      <c r="E465" s="1"/>
      <c r="F465" s="1"/>
      <c r="G465" s="1"/>
      <c r="H465" s="1"/>
      <c r="I465" s="43"/>
      <c r="J465" s="43"/>
      <c r="K465" s="43"/>
      <c r="L465" s="43"/>
      <c r="M465" s="43"/>
      <c r="N465" s="43"/>
      <c r="O465" s="43"/>
      <c r="P465" s="43"/>
      <c r="Q465" s="43"/>
    </row>
    <row r="466" spans="2:17" ht="22.5" customHeight="1" x14ac:dyDescent="0.45">
      <c r="B466" s="1"/>
      <c r="C466" s="1"/>
      <c r="D466" s="1"/>
      <c r="E466" s="1"/>
      <c r="F466" s="1"/>
      <c r="G466" s="1"/>
      <c r="H466" s="1"/>
      <c r="I466" s="43"/>
      <c r="J466" s="43"/>
      <c r="K466" s="43"/>
      <c r="L466" s="43"/>
      <c r="M466" s="43"/>
      <c r="N466" s="43"/>
      <c r="O466" s="43"/>
      <c r="P466" s="43"/>
      <c r="Q466" s="43"/>
    </row>
    <row r="467" spans="2:17" ht="22.5" customHeight="1" x14ac:dyDescent="0.45">
      <c r="B467" s="1"/>
      <c r="C467" s="1"/>
      <c r="D467" s="1"/>
      <c r="E467" s="1"/>
      <c r="F467" s="1"/>
      <c r="G467" s="1"/>
      <c r="H467" s="1"/>
      <c r="I467" s="43"/>
      <c r="J467" s="43"/>
      <c r="K467" s="43"/>
      <c r="L467" s="43"/>
      <c r="M467" s="43"/>
      <c r="N467" s="43"/>
      <c r="O467" s="43"/>
      <c r="P467" s="43"/>
      <c r="Q467" s="43"/>
    </row>
    <row r="468" spans="2:17" ht="22.5" customHeight="1" x14ac:dyDescent="0.45">
      <c r="B468" s="1"/>
      <c r="C468" s="1"/>
      <c r="D468" s="1"/>
      <c r="E468" s="1"/>
      <c r="F468" s="1"/>
      <c r="G468" s="1"/>
      <c r="H468" s="1"/>
      <c r="I468" s="43"/>
      <c r="J468" s="43"/>
      <c r="K468" s="43"/>
      <c r="L468" s="43"/>
      <c r="M468" s="43"/>
      <c r="N468" s="43"/>
      <c r="O468" s="43"/>
      <c r="P468" s="43"/>
      <c r="Q468" s="43"/>
    </row>
    <row r="469" spans="2:17" ht="22.5" customHeight="1" x14ac:dyDescent="0.45">
      <c r="B469" s="1"/>
      <c r="C469" s="1"/>
      <c r="D469" s="1"/>
      <c r="E469" s="1"/>
      <c r="F469" s="1"/>
      <c r="G469" s="1"/>
      <c r="H469" s="1"/>
      <c r="I469" s="43"/>
      <c r="J469" s="43"/>
      <c r="K469" s="43"/>
      <c r="L469" s="43"/>
      <c r="M469" s="43"/>
      <c r="N469" s="43"/>
      <c r="O469" s="43"/>
      <c r="P469" s="43"/>
      <c r="Q469" s="43"/>
    </row>
    <row r="470" spans="2:17" ht="22.5" customHeight="1" x14ac:dyDescent="0.45">
      <c r="B470" s="1"/>
      <c r="C470" s="1"/>
      <c r="D470" s="1"/>
      <c r="E470" s="1"/>
      <c r="F470" s="1"/>
      <c r="G470" s="1"/>
      <c r="H470" s="1"/>
      <c r="I470" s="43"/>
      <c r="J470" s="43"/>
      <c r="K470" s="43"/>
      <c r="L470" s="43"/>
      <c r="M470" s="43"/>
      <c r="N470" s="43"/>
      <c r="O470" s="43"/>
      <c r="P470" s="43"/>
      <c r="Q470" s="43"/>
    </row>
    <row r="471" spans="2:17" ht="22.5" customHeight="1" x14ac:dyDescent="0.45">
      <c r="B471" s="1"/>
      <c r="C471" s="1"/>
      <c r="D471" s="1"/>
      <c r="E471" s="1"/>
      <c r="F471" s="1"/>
      <c r="G471" s="1"/>
      <c r="H471" s="1"/>
      <c r="I471" s="43"/>
      <c r="J471" s="43"/>
      <c r="K471" s="43"/>
      <c r="L471" s="43"/>
      <c r="M471" s="43"/>
      <c r="N471" s="43"/>
      <c r="O471" s="43"/>
      <c r="P471" s="43"/>
      <c r="Q471" s="43"/>
    </row>
    <row r="472" spans="2:17" ht="22.5" customHeight="1" x14ac:dyDescent="0.45">
      <c r="B472" s="1"/>
      <c r="C472" s="1"/>
      <c r="D472" s="1"/>
      <c r="E472" s="1"/>
      <c r="F472" s="1"/>
      <c r="G472" s="1"/>
      <c r="H472" s="1"/>
      <c r="I472" s="43"/>
      <c r="J472" s="43"/>
      <c r="K472" s="43"/>
      <c r="L472" s="43"/>
      <c r="M472" s="43"/>
      <c r="N472" s="43"/>
      <c r="O472" s="43"/>
      <c r="P472" s="43"/>
      <c r="Q472" s="43"/>
    </row>
    <row r="473" spans="2:17" ht="22.5" customHeight="1" x14ac:dyDescent="0.45">
      <c r="B473" s="1"/>
      <c r="C473" s="1"/>
      <c r="D473" s="1"/>
      <c r="E473" s="1"/>
      <c r="F473" s="1"/>
      <c r="G473" s="1"/>
      <c r="H473" s="1"/>
      <c r="I473" s="43"/>
      <c r="J473" s="43"/>
      <c r="K473" s="43"/>
      <c r="L473" s="43"/>
      <c r="M473" s="43"/>
      <c r="N473" s="43"/>
      <c r="O473" s="43"/>
      <c r="P473" s="43"/>
      <c r="Q473" s="43"/>
    </row>
    <row r="474" spans="2:17" ht="22.5" customHeight="1" x14ac:dyDescent="0.45">
      <c r="B474" s="1"/>
      <c r="C474" s="1"/>
      <c r="D474" s="1"/>
      <c r="E474" s="1"/>
      <c r="F474" s="1"/>
      <c r="G474" s="1"/>
      <c r="H474" s="1"/>
      <c r="I474" s="43"/>
      <c r="J474" s="43"/>
      <c r="K474" s="43"/>
      <c r="L474" s="43"/>
      <c r="M474" s="43"/>
      <c r="N474" s="43"/>
      <c r="O474" s="43"/>
      <c r="P474" s="43"/>
      <c r="Q474" s="43"/>
    </row>
    <row r="475" spans="2:17" ht="22.5" customHeight="1" x14ac:dyDescent="0.45">
      <c r="B475" s="1"/>
      <c r="C475" s="1"/>
      <c r="D475" s="1"/>
      <c r="E475" s="1"/>
      <c r="F475" s="1"/>
      <c r="G475" s="1"/>
      <c r="H475" s="1"/>
      <c r="I475" s="43"/>
      <c r="J475" s="43"/>
      <c r="K475" s="43"/>
      <c r="L475" s="43"/>
      <c r="M475" s="43"/>
      <c r="N475" s="43"/>
      <c r="O475" s="43"/>
      <c r="P475" s="43"/>
      <c r="Q475" s="43"/>
    </row>
    <row r="476" spans="2:17" ht="22.5" customHeight="1" x14ac:dyDescent="0.45">
      <c r="B476" s="1"/>
      <c r="C476" s="1"/>
      <c r="D476" s="1"/>
      <c r="E476" s="1"/>
      <c r="F476" s="1"/>
      <c r="G476" s="1"/>
      <c r="H476" s="1"/>
      <c r="I476" s="43"/>
      <c r="J476" s="43"/>
      <c r="K476" s="43"/>
      <c r="L476" s="43"/>
      <c r="M476" s="43"/>
      <c r="N476" s="43"/>
      <c r="O476" s="43"/>
      <c r="P476" s="43"/>
      <c r="Q476" s="43"/>
    </row>
    <row r="477" spans="2:17" ht="22.5" customHeight="1" x14ac:dyDescent="0.45">
      <c r="B477" s="1"/>
      <c r="C477" s="1"/>
      <c r="D477" s="1"/>
      <c r="E477" s="1"/>
      <c r="F477" s="1"/>
      <c r="G477" s="1"/>
      <c r="H477" s="1"/>
      <c r="I477" s="43"/>
      <c r="J477" s="43"/>
      <c r="K477" s="43"/>
      <c r="L477" s="43"/>
      <c r="M477" s="43"/>
      <c r="N477" s="43"/>
      <c r="O477" s="43"/>
      <c r="P477" s="43"/>
      <c r="Q477" s="43"/>
    </row>
    <row r="478" spans="2:17" ht="22.5" customHeight="1" x14ac:dyDescent="0.45">
      <c r="B478" s="1"/>
      <c r="C478" s="1"/>
      <c r="D478" s="1"/>
      <c r="E478" s="1"/>
      <c r="F478" s="1"/>
      <c r="G478" s="1"/>
      <c r="H478" s="1"/>
      <c r="I478" s="43"/>
      <c r="J478" s="43"/>
      <c r="K478" s="43"/>
      <c r="L478" s="43"/>
      <c r="M478" s="43"/>
      <c r="N478" s="43"/>
      <c r="O478" s="43"/>
      <c r="P478" s="43"/>
      <c r="Q478" s="43"/>
    </row>
    <row r="479" spans="2:17" ht="22.5" customHeight="1" x14ac:dyDescent="0.45">
      <c r="B479" s="1"/>
      <c r="C479" s="1"/>
      <c r="D479" s="1"/>
      <c r="E479" s="1"/>
      <c r="F479" s="1"/>
      <c r="G479" s="1"/>
      <c r="H479" s="1"/>
      <c r="I479" s="43"/>
      <c r="J479" s="43"/>
      <c r="K479" s="43"/>
      <c r="L479" s="43"/>
      <c r="M479" s="43"/>
      <c r="N479" s="43"/>
      <c r="O479" s="43"/>
      <c r="P479" s="43"/>
      <c r="Q479" s="43"/>
    </row>
    <row r="480" spans="2:17" ht="22.5" customHeight="1" x14ac:dyDescent="0.45">
      <c r="B480" s="1"/>
      <c r="C480" s="1"/>
      <c r="D480" s="1"/>
      <c r="E480" s="1"/>
      <c r="F480" s="1"/>
      <c r="G480" s="1"/>
      <c r="H480" s="1"/>
      <c r="I480" s="43"/>
      <c r="J480" s="43"/>
      <c r="K480" s="43"/>
      <c r="L480" s="43"/>
      <c r="M480" s="43"/>
      <c r="N480" s="43"/>
      <c r="O480" s="43"/>
      <c r="P480" s="43"/>
      <c r="Q480" s="43"/>
    </row>
    <row r="481" spans="2:17" ht="22.5" customHeight="1" x14ac:dyDescent="0.45">
      <c r="B481" s="1"/>
      <c r="C481" s="1"/>
      <c r="D481" s="1"/>
      <c r="E481" s="1"/>
      <c r="F481" s="1"/>
      <c r="G481" s="1"/>
      <c r="H481" s="1"/>
      <c r="I481" s="43"/>
      <c r="J481" s="43"/>
      <c r="K481" s="43"/>
      <c r="L481" s="43"/>
      <c r="M481" s="43"/>
      <c r="N481" s="43"/>
      <c r="O481" s="43"/>
      <c r="P481" s="43"/>
      <c r="Q481" s="43"/>
    </row>
    <row r="482" spans="2:17" ht="22.5" customHeight="1" x14ac:dyDescent="0.45">
      <c r="B482" s="1"/>
      <c r="C482" s="1"/>
      <c r="D482" s="1"/>
      <c r="E482" s="1"/>
      <c r="F482" s="1"/>
      <c r="G482" s="1"/>
      <c r="H482" s="1"/>
      <c r="I482" s="43"/>
      <c r="J482" s="43"/>
      <c r="K482" s="43"/>
      <c r="L482" s="43"/>
      <c r="M482" s="43"/>
      <c r="N482" s="43"/>
      <c r="O482" s="43"/>
      <c r="P482" s="43"/>
      <c r="Q482" s="43"/>
    </row>
    <row r="483" spans="2:17" ht="22.5" customHeight="1" x14ac:dyDescent="0.45">
      <c r="B483" s="1"/>
      <c r="C483" s="1"/>
      <c r="D483" s="1"/>
      <c r="E483" s="1"/>
      <c r="F483" s="1"/>
      <c r="G483" s="1"/>
      <c r="H483" s="1"/>
      <c r="I483" s="43"/>
      <c r="J483" s="43"/>
      <c r="K483" s="43"/>
      <c r="L483" s="43"/>
      <c r="M483" s="43"/>
      <c r="N483" s="43"/>
      <c r="O483" s="43"/>
      <c r="P483" s="43"/>
      <c r="Q483" s="43"/>
    </row>
    <row r="484" spans="2:17" ht="22.5" customHeight="1" x14ac:dyDescent="0.45">
      <c r="B484" s="1"/>
      <c r="C484" s="1"/>
      <c r="D484" s="1"/>
      <c r="E484" s="1"/>
      <c r="F484" s="1"/>
      <c r="G484" s="1"/>
      <c r="H484" s="1"/>
      <c r="I484" s="43"/>
      <c r="J484" s="43"/>
      <c r="K484" s="43"/>
      <c r="L484" s="43"/>
      <c r="M484" s="43"/>
      <c r="N484" s="43"/>
      <c r="O484" s="43"/>
      <c r="P484" s="43"/>
      <c r="Q484" s="43"/>
    </row>
    <row r="485" spans="2:17" ht="22.5" customHeight="1" x14ac:dyDescent="0.45">
      <c r="B485" s="1"/>
      <c r="C485" s="1"/>
      <c r="D485" s="1"/>
      <c r="E485" s="1"/>
      <c r="F485" s="1"/>
      <c r="G485" s="1"/>
      <c r="H485" s="1"/>
      <c r="I485" s="43"/>
      <c r="J485" s="43"/>
      <c r="K485" s="43"/>
      <c r="L485" s="43"/>
      <c r="M485" s="43"/>
      <c r="N485" s="43"/>
      <c r="O485" s="43"/>
      <c r="P485" s="43"/>
      <c r="Q485" s="43"/>
    </row>
    <row r="486" spans="2:17" ht="22.5" customHeight="1" x14ac:dyDescent="0.45">
      <c r="B486" s="1"/>
      <c r="C486" s="1"/>
      <c r="D486" s="1"/>
      <c r="E486" s="1"/>
      <c r="F486" s="1"/>
      <c r="G486" s="1"/>
      <c r="H486" s="1"/>
      <c r="I486" s="43"/>
      <c r="J486" s="43"/>
      <c r="K486" s="43"/>
      <c r="L486" s="43"/>
      <c r="M486" s="43"/>
      <c r="N486" s="43"/>
      <c r="O486" s="43"/>
      <c r="P486" s="43"/>
      <c r="Q486" s="43"/>
    </row>
    <row r="487" spans="2:17" ht="22.5" customHeight="1" x14ac:dyDescent="0.45">
      <c r="B487" s="1"/>
      <c r="C487" s="1"/>
      <c r="D487" s="1"/>
      <c r="E487" s="1"/>
      <c r="F487" s="1"/>
      <c r="G487" s="1"/>
      <c r="H487" s="1"/>
      <c r="I487" s="43"/>
      <c r="J487" s="43"/>
      <c r="K487" s="43"/>
      <c r="L487" s="43"/>
      <c r="M487" s="43"/>
      <c r="N487" s="43"/>
      <c r="O487" s="43"/>
      <c r="P487" s="43"/>
      <c r="Q487" s="43"/>
    </row>
    <row r="488" spans="2:17" ht="22.5" customHeight="1" x14ac:dyDescent="0.45">
      <c r="B488" s="1"/>
      <c r="C488" s="1"/>
      <c r="D488" s="1"/>
      <c r="E488" s="1"/>
      <c r="F488" s="1"/>
      <c r="G488" s="1"/>
      <c r="H488" s="1"/>
      <c r="I488" s="43"/>
      <c r="J488" s="43"/>
      <c r="K488" s="43"/>
      <c r="L488" s="43"/>
      <c r="M488" s="43"/>
      <c r="N488" s="43"/>
      <c r="O488" s="43"/>
      <c r="P488" s="43"/>
      <c r="Q488" s="43"/>
    </row>
    <row r="489" spans="2:17" ht="22.5" customHeight="1" x14ac:dyDescent="0.45">
      <c r="B489" s="1"/>
      <c r="C489" s="1"/>
      <c r="D489" s="1"/>
      <c r="E489" s="1"/>
      <c r="F489" s="1"/>
      <c r="G489" s="1"/>
      <c r="H489" s="1"/>
      <c r="I489" s="43"/>
      <c r="J489" s="43"/>
      <c r="K489" s="43"/>
      <c r="L489" s="43"/>
      <c r="M489" s="43"/>
      <c r="N489" s="43"/>
      <c r="O489" s="43"/>
      <c r="P489" s="43"/>
      <c r="Q489" s="43"/>
    </row>
    <row r="490" spans="2:17" ht="22.5" customHeight="1" x14ac:dyDescent="0.45">
      <c r="B490" s="1"/>
      <c r="C490" s="1"/>
      <c r="D490" s="1"/>
      <c r="E490" s="1"/>
      <c r="F490" s="1"/>
      <c r="G490" s="1"/>
      <c r="H490" s="1"/>
      <c r="I490" s="43"/>
      <c r="J490" s="43"/>
      <c r="K490" s="43"/>
      <c r="L490" s="43"/>
      <c r="M490" s="43"/>
      <c r="N490" s="43"/>
      <c r="O490" s="43"/>
      <c r="P490" s="43"/>
      <c r="Q490" s="43"/>
    </row>
    <row r="491" spans="2:17" ht="22.5" customHeight="1" x14ac:dyDescent="0.45">
      <c r="B491" s="1"/>
      <c r="C491" s="1"/>
      <c r="D491" s="1"/>
      <c r="E491" s="1"/>
      <c r="F491" s="1"/>
      <c r="G491" s="1"/>
      <c r="H491" s="1"/>
      <c r="I491" s="43"/>
      <c r="J491" s="43"/>
      <c r="K491" s="43"/>
      <c r="L491" s="43"/>
      <c r="M491" s="43"/>
      <c r="N491" s="43"/>
      <c r="O491" s="43"/>
      <c r="P491" s="43"/>
      <c r="Q491" s="43"/>
    </row>
    <row r="492" spans="2:17" ht="22.5" customHeight="1" x14ac:dyDescent="0.45">
      <c r="B492" s="1"/>
      <c r="C492" s="1"/>
      <c r="D492" s="1"/>
      <c r="E492" s="1"/>
      <c r="F492" s="1"/>
      <c r="G492" s="1"/>
      <c r="H492" s="1"/>
      <c r="I492" s="43"/>
      <c r="J492" s="43"/>
      <c r="K492" s="43"/>
      <c r="L492" s="43"/>
      <c r="M492" s="43"/>
      <c r="N492" s="43"/>
      <c r="O492" s="43"/>
      <c r="P492" s="43"/>
      <c r="Q492" s="43"/>
    </row>
    <row r="493" spans="2:17" ht="22.5" customHeight="1" x14ac:dyDescent="0.45">
      <c r="B493" s="1"/>
      <c r="C493" s="1"/>
      <c r="D493" s="1"/>
      <c r="E493" s="1"/>
      <c r="F493" s="1"/>
      <c r="G493" s="1"/>
      <c r="H493" s="1"/>
      <c r="I493" s="43"/>
      <c r="J493" s="43"/>
      <c r="K493" s="43"/>
      <c r="L493" s="43"/>
      <c r="M493" s="43"/>
      <c r="N493" s="43"/>
      <c r="O493" s="43"/>
      <c r="P493" s="43"/>
      <c r="Q493" s="43"/>
    </row>
    <row r="494" spans="2:17" ht="22.5" customHeight="1" x14ac:dyDescent="0.45">
      <c r="B494" s="1"/>
      <c r="C494" s="1"/>
      <c r="D494" s="1"/>
      <c r="E494" s="1"/>
      <c r="F494" s="1"/>
      <c r="G494" s="1"/>
      <c r="H494" s="1"/>
      <c r="I494" s="43"/>
      <c r="J494" s="43"/>
      <c r="K494" s="43"/>
      <c r="L494" s="43"/>
      <c r="M494" s="43"/>
      <c r="N494" s="43"/>
      <c r="O494" s="43"/>
      <c r="P494" s="43"/>
      <c r="Q494" s="43"/>
    </row>
    <row r="495" spans="2:17" ht="22.5" customHeight="1" x14ac:dyDescent="0.45">
      <c r="B495" s="1"/>
      <c r="C495" s="1"/>
      <c r="D495" s="1"/>
      <c r="E495" s="1"/>
      <c r="F495" s="1"/>
      <c r="G495" s="1"/>
      <c r="H495" s="1"/>
      <c r="I495" s="43"/>
      <c r="J495" s="43"/>
      <c r="K495" s="43"/>
      <c r="L495" s="43"/>
      <c r="M495" s="43"/>
      <c r="N495" s="43"/>
      <c r="O495" s="43"/>
      <c r="P495" s="43"/>
      <c r="Q495" s="43"/>
    </row>
    <row r="496" spans="2:17" ht="22.5" customHeight="1" x14ac:dyDescent="0.45">
      <c r="B496" s="1"/>
      <c r="C496" s="1"/>
      <c r="D496" s="1"/>
      <c r="E496" s="1"/>
      <c r="F496" s="1"/>
      <c r="G496" s="1"/>
      <c r="H496" s="1"/>
      <c r="I496" s="43"/>
      <c r="J496" s="43"/>
      <c r="K496" s="43"/>
      <c r="L496" s="43"/>
      <c r="M496" s="43"/>
      <c r="N496" s="43"/>
      <c r="O496" s="43"/>
      <c r="P496" s="43"/>
      <c r="Q496" s="43"/>
    </row>
    <row r="497" spans="2:17" ht="22.5" customHeight="1" x14ac:dyDescent="0.45">
      <c r="B497" s="1"/>
      <c r="C497" s="1"/>
      <c r="D497" s="1"/>
      <c r="E497" s="1"/>
      <c r="F497" s="1"/>
      <c r="G497" s="1"/>
      <c r="H497" s="1"/>
      <c r="I497" s="43"/>
      <c r="J497" s="43"/>
      <c r="K497" s="43"/>
      <c r="L497" s="43"/>
      <c r="M497" s="43"/>
      <c r="N497" s="43"/>
      <c r="O497" s="43"/>
      <c r="P497" s="43"/>
      <c r="Q497" s="43"/>
    </row>
    <row r="498" spans="2:17" ht="22.5" customHeight="1" x14ac:dyDescent="0.45">
      <c r="B498" s="1"/>
      <c r="C498" s="1"/>
      <c r="D498" s="1"/>
      <c r="E498" s="1"/>
      <c r="F498" s="1"/>
      <c r="G498" s="1"/>
      <c r="H498" s="1"/>
      <c r="I498" s="43"/>
      <c r="J498" s="43"/>
      <c r="K498" s="43"/>
      <c r="L498" s="43"/>
      <c r="M498" s="43"/>
      <c r="N498" s="43"/>
      <c r="O498" s="43"/>
      <c r="P498" s="43"/>
      <c r="Q498" s="43"/>
    </row>
    <row r="499" spans="2:17" ht="22.5" customHeight="1" x14ac:dyDescent="0.45">
      <c r="B499" s="1"/>
      <c r="C499" s="1"/>
      <c r="D499" s="1"/>
      <c r="E499" s="1"/>
      <c r="F499" s="1"/>
      <c r="G499" s="1"/>
      <c r="H499" s="1"/>
      <c r="I499" s="43"/>
      <c r="J499" s="43"/>
      <c r="K499" s="43"/>
      <c r="L499" s="43"/>
      <c r="M499" s="43"/>
      <c r="N499" s="43"/>
      <c r="O499" s="43"/>
      <c r="P499" s="43"/>
      <c r="Q499" s="43"/>
    </row>
    <row r="500" spans="2:17" ht="22.5" customHeight="1" x14ac:dyDescent="0.45">
      <c r="B500" s="41"/>
      <c r="C500" s="42">
        <f>SUBTOTAL(103,Table27[Where I Went])</f>
        <v>4</v>
      </c>
      <c r="D500" s="42">
        <f>SUBTOTAL(109,Table27[Length (Days)])</f>
        <v>125</v>
      </c>
      <c r="E500" s="42">
        <f>SUBTOTAL(109,Table27[Hotels:])</f>
        <v>33</v>
      </c>
      <c r="F500" s="42">
        <f>SUBTOTAL(109,Table27[Hostels:])</f>
        <v>23</v>
      </c>
      <c r="G500" s="42">
        <f>SUBTOTAL(109,Table27[Family/Friends:])</f>
        <v>39</v>
      </c>
      <c r="H500" s="42">
        <f>SUBTOTAL(109,Table27[Others:])</f>
        <v>27</v>
      </c>
      <c r="I500" s="44">
        <f>SUBTOTAL(109,Table27[Accomodation])</f>
        <v>2377.1400000000003</v>
      </c>
      <c r="J500" s="44">
        <f>SUBTOTAL(109,Table27[Food])</f>
        <v>1239.9100000000001</v>
      </c>
      <c r="K500" s="44">
        <f>SUBTOTAL(109,Table27[Local Transport])</f>
        <v>1288.3099999999997</v>
      </c>
      <c r="L500" s="44">
        <f>SUBTOTAL(109,Table27[Activities])</f>
        <v>2406.9699999999998</v>
      </c>
      <c r="M500" s="44">
        <f>SUBTOTAL(109,Table27[Toilitries])</f>
        <v>144.68999999999997</v>
      </c>
      <c r="N500" s="44">
        <f>SUBTOTAL(109,Table27[Other])</f>
        <v>1065.9699999999998</v>
      </c>
      <c r="O500" s="44">
        <f>SUBTOTAL(109,Table27[Transport])</f>
        <v>1691.49</v>
      </c>
      <c r="P500" s="44">
        <f>SUBTOTAL(109,Table27[Pre-Trip Purchases])</f>
        <v>2043.79</v>
      </c>
      <c r="Q500" s="44">
        <f>SUBTOTAL(109,Table27[Total])</f>
        <v>12258.27</v>
      </c>
    </row>
    <row r="501" spans="2:17" ht="22.5" customHeight="1" x14ac:dyDescent="0.45"/>
    <row r="502" spans="2:17" ht="22.5" customHeight="1" x14ac:dyDescent="0.45"/>
    <row r="503" spans="2:17" ht="22.5" customHeight="1" x14ac:dyDescent="0.45"/>
    <row r="504" spans="2:17" ht="22.5" customHeight="1" x14ac:dyDescent="0.45"/>
    <row r="505" spans="2:17" ht="22.5" customHeight="1" x14ac:dyDescent="0.45"/>
    <row r="506" spans="2:17" ht="22.5" customHeight="1" x14ac:dyDescent="0.45"/>
    <row r="507" spans="2:17" ht="22.5" customHeight="1" x14ac:dyDescent="0.45"/>
    <row r="508" spans="2:17" ht="22.5" customHeight="1" x14ac:dyDescent="0.45"/>
    <row r="509" spans="2:17" ht="22.5" customHeight="1" x14ac:dyDescent="0.45"/>
    <row r="510" spans="2:17" ht="22.5" customHeight="1" x14ac:dyDescent="0.45"/>
    <row r="511" spans="2:17" ht="22.5" customHeight="1" x14ac:dyDescent="0.45"/>
    <row r="512" spans="2:17" ht="22.5" customHeight="1" x14ac:dyDescent="0.45"/>
    <row r="513" ht="22.5" customHeight="1" x14ac:dyDescent="0.45"/>
    <row r="514" ht="22.5" customHeight="1" x14ac:dyDescent="0.45"/>
    <row r="515" ht="22.5" customHeight="1" x14ac:dyDescent="0.45"/>
    <row r="516" ht="22.5" customHeight="1" x14ac:dyDescent="0.45"/>
    <row r="517" ht="22.5" customHeight="1" x14ac:dyDescent="0.45"/>
    <row r="518" ht="22.5" customHeight="1" x14ac:dyDescent="0.45"/>
    <row r="519" ht="22.5" customHeight="1" x14ac:dyDescent="0.45"/>
    <row r="520" ht="22.5" customHeight="1" x14ac:dyDescent="0.45"/>
    <row r="521" ht="22.5" customHeight="1" x14ac:dyDescent="0.45"/>
    <row r="522" ht="22.5" customHeight="1" x14ac:dyDescent="0.45"/>
    <row r="523" ht="22.5" customHeight="1" x14ac:dyDescent="0.45"/>
    <row r="524" ht="22.5" customHeight="1" x14ac:dyDescent="0.45"/>
    <row r="525" ht="22.5" customHeight="1" x14ac:dyDescent="0.45"/>
    <row r="526" ht="22.5" customHeight="1" x14ac:dyDescent="0.45"/>
    <row r="527" ht="22.5" customHeight="1" x14ac:dyDescent="0.45"/>
    <row r="528" ht="22.5" customHeight="1" x14ac:dyDescent="0.45"/>
    <row r="529" ht="22.5" customHeight="1" x14ac:dyDescent="0.45"/>
    <row r="530" ht="22.5" customHeight="1" x14ac:dyDescent="0.45"/>
    <row r="531" ht="22.5" customHeight="1" x14ac:dyDescent="0.45"/>
    <row r="532" ht="22.5" customHeight="1" x14ac:dyDescent="0.45"/>
    <row r="533" ht="22.5" customHeight="1" x14ac:dyDescent="0.45"/>
    <row r="534" ht="22.5" customHeight="1" x14ac:dyDescent="0.45"/>
    <row r="535" ht="22.5" customHeight="1" x14ac:dyDescent="0.45"/>
    <row r="536" ht="22.5" customHeight="1" x14ac:dyDescent="0.45"/>
    <row r="537" ht="22.5" customHeight="1" x14ac:dyDescent="0.45"/>
    <row r="538" ht="22.5" customHeight="1" x14ac:dyDescent="0.45"/>
    <row r="539" ht="22.5" customHeight="1" x14ac:dyDescent="0.45"/>
    <row r="540" ht="22.5" customHeight="1" x14ac:dyDescent="0.45"/>
    <row r="541" ht="22.5" customHeight="1" x14ac:dyDescent="0.45"/>
    <row r="542" ht="22.5" customHeight="1" x14ac:dyDescent="0.45"/>
    <row r="543" ht="22.5" customHeight="1" x14ac:dyDescent="0.45"/>
    <row r="544" ht="22.5" customHeight="1" x14ac:dyDescent="0.45"/>
    <row r="545" ht="22.5" customHeight="1" x14ac:dyDescent="0.45"/>
    <row r="546" ht="22.5" customHeight="1" x14ac:dyDescent="0.45"/>
    <row r="547" ht="22.5" customHeight="1" x14ac:dyDescent="0.45"/>
    <row r="548" ht="22.5" customHeight="1" x14ac:dyDescent="0.45"/>
    <row r="549" ht="22.5" customHeight="1" x14ac:dyDescent="0.45"/>
    <row r="550" ht="22.5" customHeight="1" x14ac:dyDescent="0.45"/>
    <row r="551" ht="22.5" customHeight="1" x14ac:dyDescent="0.45"/>
    <row r="552" ht="22.5" customHeight="1" x14ac:dyDescent="0.45"/>
    <row r="553" ht="22.5" customHeight="1" x14ac:dyDescent="0.45"/>
    <row r="554" ht="22.5" customHeight="1" x14ac:dyDescent="0.45"/>
    <row r="555" ht="22.5" customHeight="1" x14ac:dyDescent="0.45"/>
    <row r="556" ht="22.5" customHeight="1" x14ac:dyDescent="0.45"/>
    <row r="557" ht="22.5" customHeight="1" x14ac:dyDescent="0.45"/>
    <row r="558" ht="22.5" customHeight="1" x14ac:dyDescent="0.45"/>
    <row r="559" ht="22.5" customHeight="1" x14ac:dyDescent="0.45"/>
    <row r="560" ht="22.5" customHeight="1" x14ac:dyDescent="0.45"/>
    <row r="561" ht="22.5" customHeight="1" x14ac:dyDescent="0.45"/>
    <row r="562" ht="22.5" customHeight="1" x14ac:dyDescent="0.45"/>
    <row r="563" ht="22.5" customHeight="1" x14ac:dyDescent="0.45"/>
    <row r="564" ht="22.5" customHeight="1" x14ac:dyDescent="0.45"/>
    <row r="565" ht="22.5" customHeight="1" x14ac:dyDescent="0.45"/>
    <row r="566" ht="22.5" customHeight="1" x14ac:dyDescent="0.45"/>
    <row r="567" ht="22.5" customHeight="1" x14ac:dyDescent="0.45"/>
    <row r="568" ht="22.5" customHeight="1" x14ac:dyDescent="0.45"/>
    <row r="569" ht="22.5" customHeight="1" x14ac:dyDescent="0.45"/>
    <row r="570" ht="22.5" customHeight="1" x14ac:dyDescent="0.45"/>
    <row r="571" ht="22.5" customHeight="1" x14ac:dyDescent="0.45"/>
    <row r="572" ht="22.5" customHeight="1" x14ac:dyDescent="0.45"/>
    <row r="573" ht="22.5" customHeight="1" x14ac:dyDescent="0.45"/>
    <row r="574" ht="22.5" customHeight="1" x14ac:dyDescent="0.45"/>
    <row r="575" ht="22.5" customHeight="1" x14ac:dyDescent="0.45"/>
    <row r="576" ht="22.5" customHeight="1" x14ac:dyDescent="0.45"/>
    <row r="577" ht="22.5" customHeight="1" x14ac:dyDescent="0.45"/>
    <row r="578" ht="22.5" customHeight="1" x14ac:dyDescent="0.45"/>
    <row r="579" ht="22.5" customHeight="1" x14ac:dyDescent="0.45"/>
    <row r="580" ht="22.5" customHeight="1" x14ac:dyDescent="0.45"/>
    <row r="581" ht="22.5" customHeight="1" x14ac:dyDescent="0.45"/>
    <row r="582" ht="22.5" customHeight="1" x14ac:dyDescent="0.45"/>
    <row r="583" ht="22.5" customHeight="1" x14ac:dyDescent="0.45"/>
    <row r="584" ht="22.5" customHeight="1" x14ac:dyDescent="0.45"/>
    <row r="585" ht="22.5" customHeight="1" x14ac:dyDescent="0.45"/>
    <row r="586" ht="22.5" customHeight="1" x14ac:dyDescent="0.45"/>
    <row r="587" ht="22.5" customHeight="1" x14ac:dyDescent="0.45"/>
    <row r="588" ht="22.5" customHeight="1" x14ac:dyDescent="0.45"/>
    <row r="589" ht="22.5" customHeight="1" x14ac:dyDescent="0.45"/>
    <row r="590" ht="22.5" customHeight="1" x14ac:dyDescent="0.45"/>
    <row r="591" ht="22.5" customHeight="1" x14ac:dyDescent="0.45"/>
    <row r="592" ht="22.5" customHeight="1" x14ac:dyDescent="0.45"/>
    <row r="593" ht="22.5" customHeight="1" x14ac:dyDescent="0.45"/>
    <row r="594" ht="22.5" customHeight="1" x14ac:dyDescent="0.45"/>
    <row r="595" ht="22.5" customHeight="1" x14ac:dyDescent="0.45"/>
    <row r="596" ht="22.5" customHeight="1" x14ac:dyDescent="0.45"/>
    <row r="597" ht="22.5" customHeight="1" x14ac:dyDescent="0.45"/>
    <row r="598" ht="22.5" customHeight="1" x14ac:dyDescent="0.45"/>
    <row r="599" ht="22.5" customHeight="1" x14ac:dyDescent="0.45"/>
    <row r="600" ht="22.5" customHeight="1" x14ac:dyDescent="0.45"/>
    <row r="601" ht="22.5" customHeight="1" x14ac:dyDescent="0.45"/>
    <row r="602" ht="22.5" customHeight="1" x14ac:dyDescent="0.45"/>
    <row r="603" ht="22.5" customHeight="1" x14ac:dyDescent="0.45"/>
    <row r="604" ht="22.5" customHeight="1" x14ac:dyDescent="0.45"/>
    <row r="605" ht="22.5" customHeight="1" x14ac:dyDescent="0.45"/>
    <row r="606" ht="22.5" customHeight="1" x14ac:dyDescent="0.45"/>
    <row r="607" ht="22.5" customHeight="1" x14ac:dyDescent="0.45"/>
    <row r="608" ht="22.5" customHeight="1" x14ac:dyDescent="0.45"/>
    <row r="609" ht="22.5" customHeight="1" x14ac:dyDescent="0.45"/>
    <row r="610" ht="22.5" customHeight="1" x14ac:dyDescent="0.45"/>
    <row r="611" ht="22.5" customHeight="1" x14ac:dyDescent="0.45"/>
    <row r="612" ht="22.5" customHeight="1" x14ac:dyDescent="0.45"/>
    <row r="613" ht="22.5" customHeight="1" x14ac:dyDescent="0.45"/>
    <row r="614" ht="22.5" customHeight="1" x14ac:dyDescent="0.45"/>
    <row r="615" ht="22.5" customHeight="1" x14ac:dyDescent="0.45"/>
    <row r="616" ht="22.5" customHeight="1" x14ac:dyDescent="0.45"/>
    <row r="617" ht="22.5" customHeight="1" x14ac:dyDescent="0.45"/>
    <row r="618" ht="22.5" customHeight="1" x14ac:dyDescent="0.45"/>
    <row r="619" ht="22.5" customHeight="1" x14ac:dyDescent="0.45"/>
    <row r="620" ht="22.5" customHeight="1" x14ac:dyDescent="0.45"/>
    <row r="621" ht="22.5" customHeight="1" x14ac:dyDescent="0.45"/>
    <row r="622" ht="22.5" customHeight="1" x14ac:dyDescent="0.45"/>
    <row r="623" ht="22.5" customHeight="1" x14ac:dyDescent="0.45"/>
    <row r="624" ht="22.5" customHeight="1" x14ac:dyDescent="0.45"/>
    <row r="625" ht="22.5" customHeight="1" x14ac:dyDescent="0.45"/>
    <row r="626" ht="22.5" customHeight="1" x14ac:dyDescent="0.45"/>
    <row r="627" ht="22.5" customHeight="1" x14ac:dyDescent="0.45"/>
    <row r="628" ht="22.5" customHeight="1" x14ac:dyDescent="0.45"/>
    <row r="629" ht="22.5" customHeight="1" x14ac:dyDescent="0.45"/>
    <row r="630" ht="22.5" customHeight="1" x14ac:dyDescent="0.45"/>
    <row r="631" ht="22.5" customHeight="1" x14ac:dyDescent="0.45"/>
    <row r="632" ht="22.5" customHeight="1" x14ac:dyDescent="0.45"/>
    <row r="633" ht="22.5" customHeight="1" x14ac:dyDescent="0.45"/>
    <row r="634" ht="22.5" customHeight="1" x14ac:dyDescent="0.45"/>
    <row r="635" ht="22.5" customHeight="1" x14ac:dyDescent="0.45"/>
    <row r="636" ht="22.5" customHeight="1" x14ac:dyDescent="0.45"/>
    <row r="637" ht="22.5" customHeight="1" x14ac:dyDescent="0.45"/>
    <row r="638" ht="22.5" customHeight="1" x14ac:dyDescent="0.45"/>
    <row r="639" ht="22.5" customHeight="1" x14ac:dyDescent="0.45"/>
    <row r="640" ht="22.5" customHeight="1" x14ac:dyDescent="0.45"/>
    <row r="641" ht="22.5" customHeight="1" x14ac:dyDescent="0.45"/>
    <row r="642" ht="22.5" customHeight="1" x14ac:dyDescent="0.45"/>
    <row r="643" ht="22.5" customHeight="1" x14ac:dyDescent="0.45"/>
    <row r="644" ht="22.5" customHeight="1" x14ac:dyDescent="0.45"/>
    <row r="645" ht="22.5" customHeight="1" x14ac:dyDescent="0.45"/>
    <row r="646" ht="22.5" customHeight="1" x14ac:dyDescent="0.45"/>
    <row r="647" ht="22.5" customHeight="1" x14ac:dyDescent="0.45"/>
    <row r="648" ht="22.5" customHeight="1" x14ac:dyDescent="0.45"/>
    <row r="649" ht="22.5" customHeight="1" x14ac:dyDescent="0.45"/>
    <row r="650" ht="22.5" customHeight="1" x14ac:dyDescent="0.45"/>
    <row r="651" ht="22.5" customHeight="1" x14ac:dyDescent="0.45"/>
    <row r="652" ht="22.5" customHeight="1" x14ac:dyDescent="0.45"/>
    <row r="653" ht="22.5" customHeight="1" x14ac:dyDescent="0.45"/>
    <row r="654" ht="22.5" customHeight="1" x14ac:dyDescent="0.45"/>
    <row r="655" ht="22.5" customHeight="1" x14ac:dyDescent="0.45"/>
    <row r="656" ht="22.5" customHeight="1" x14ac:dyDescent="0.45"/>
    <row r="657" ht="22.5" customHeight="1" x14ac:dyDescent="0.45"/>
    <row r="658" ht="22.5" customHeight="1" x14ac:dyDescent="0.45"/>
    <row r="659" ht="22.5" customHeight="1" x14ac:dyDescent="0.45"/>
    <row r="660" ht="22.5" customHeight="1" x14ac:dyDescent="0.45"/>
    <row r="661" ht="22.5" customHeight="1" x14ac:dyDescent="0.45"/>
    <row r="662" ht="22.5" customHeight="1" x14ac:dyDescent="0.45"/>
    <row r="663" ht="22.5" customHeight="1" x14ac:dyDescent="0.45"/>
    <row r="664" ht="22.5" customHeight="1" x14ac:dyDescent="0.45"/>
    <row r="665" ht="22.5" customHeight="1" x14ac:dyDescent="0.45"/>
    <row r="666" ht="22.5" customHeight="1" x14ac:dyDescent="0.45"/>
    <row r="667" ht="22.5" customHeight="1" x14ac:dyDescent="0.45"/>
    <row r="668" ht="22.5" customHeight="1" x14ac:dyDescent="0.45"/>
    <row r="669" ht="22.5" customHeight="1" x14ac:dyDescent="0.45"/>
    <row r="670" ht="22.5" customHeight="1" x14ac:dyDescent="0.45"/>
    <row r="671" ht="22.5" customHeight="1" x14ac:dyDescent="0.45"/>
    <row r="672" ht="22.5" customHeight="1" x14ac:dyDescent="0.45"/>
    <row r="673" ht="22.5" customHeight="1" x14ac:dyDescent="0.45"/>
    <row r="674" ht="22.5" customHeight="1" x14ac:dyDescent="0.45"/>
    <row r="675" ht="22.5" customHeight="1" x14ac:dyDescent="0.45"/>
    <row r="676" ht="22.5" customHeight="1" x14ac:dyDescent="0.45"/>
    <row r="677" ht="22.5" customHeight="1" x14ac:dyDescent="0.45"/>
    <row r="678" ht="22.5" customHeight="1" x14ac:dyDescent="0.45"/>
    <row r="679" ht="22.5" customHeight="1" x14ac:dyDescent="0.45"/>
    <row r="680" ht="22.5" customHeight="1" x14ac:dyDescent="0.45"/>
    <row r="681" ht="22.5" customHeight="1" x14ac:dyDescent="0.45"/>
    <row r="682" ht="22.5" customHeight="1" x14ac:dyDescent="0.45"/>
    <row r="683" ht="22.5" customHeight="1" x14ac:dyDescent="0.45"/>
    <row r="684" ht="22.5" customHeight="1" x14ac:dyDescent="0.45"/>
    <row r="685" ht="22.5" customHeight="1" x14ac:dyDescent="0.45"/>
    <row r="686" ht="22.5" customHeight="1" x14ac:dyDescent="0.45"/>
    <row r="687" ht="22.5" customHeight="1" x14ac:dyDescent="0.45"/>
    <row r="688" ht="22.5" customHeight="1" x14ac:dyDescent="0.45"/>
    <row r="689" ht="22.5" customHeight="1" x14ac:dyDescent="0.45"/>
    <row r="690" ht="22.5" customHeight="1" x14ac:dyDescent="0.45"/>
    <row r="691" ht="22.5" customHeight="1" x14ac:dyDescent="0.45"/>
    <row r="692" ht="22.5" customHeight="1" x14ac:dyDescent="0.45"/>
    <row r="693" ht="22.5" customHeight="1" x14ac:dyDescent="0.45"/>
    <row r="694" ht="22.5" customHeight="1" x14ac:dyDescent="0.45"/>
    <row r="695" ht="22.5" customHeight="1" x14ac:dyDescent="0.45"/>
    <row r="696" ht="22.5" customHeight="1" x14ac:dyDescent="0.45"/>
    <row r="697" ht="22.5" customHeight="1" x14ac:dyDescent="0.45"/>
    <row r="698" ht="22.5" customHeight="1" x14ac:dyDescent="0.45"/>
    <row r="699" ht="22.5" customHeight="1" x14ac:dyDescent="0.45"/>
    <row r="700" ht="22.5" customHeight="1" x14ac:dyDescent="0.45"/>
    <row r="701" ht="22.5" customHeight="1" x14ac:dyDescent="0.45"/>
    <row r="702" ht="22.5" customHeight="1" x14ac:dyDescent="0.45"/>
    <row r="703" ht="22.5" customHeight="1" x14ac:dyDescent="0.45"/>
    <row r="704" ht="22.5" customHeight="1" x14ac:dyDescent="0.45"/>
    <row r="705" ht="22.5" customHeight="1" x14ac:dyDescent="0.45"/>
    <row r="706" ht="22.5" customHeight="1" x14ac:dyDescent="0.45"/>
    <row r="707" ht="22.5" customHeight="1" x14ac:dyDescent="0.45"/>
    <row r="708" ht="22.5" customHeight="1" x14ac:dyDescent="0.45"/>
    <row r="709" ht="22.5" customHeight="1" x14ac:dyDescent="0.45"/>
    <row r="710" ht="22.5" customHeight="1" x14ac:dyDescent="0.45"/>
    <row r="711" ht="22.5" customHeight="1" x14ac:dyDescent="0.45"/>
    <row r="712" ht="22.5" customHeight="1" x14ac:dyDescent="0.45"/>
    <row r="713" ht="22.5" customHeight="1" x14ac:dyDescent="0.45"/>
    <row r="714" ht="22.5" customHeight="1" x14ac:dyDescent="0.45"/>
    <row r="715" ht="22.5" customHeight="1" x14ac:dyDescent="0.45"/>
    <row r="716" ht="22.5" customHeight="1" x14ac:dyDescent="0.45"/>
    <row r="717" ht="22.5" customHeight="1" x14ac:dyDescent="0.45"/>
    <row r="718" ht="22.5" customHeight="1" x14ac:dyDescent="0.45"/>
    <row r="719" ht="22.5" customHeight="1" x14ac:dyDescent="0.45"/>
    <row r="720" ht="22.5" customHeight="1" x14ac:dyDescent="0.45"/>
    <row r="721" ht="22.5" customHeight="1" x14ac:dyDescent="0.45"/>
    <row r="722" ht="22.5" customHeight="1" x14ac:dyDescent="0.45"/>
    <row r="723" ht="22.5" customHeight="1" x14ac:dyDescent="0.45"/>
    <row r="724" ht="22.5" customHeight="1" x14ac:dyDescent="0.45"/>
    <row r="725" ht="22.5" customHeight="1" x14ac:dyDescent="0.45"/>
    <row r="726" ht="22.5" customHeight="1" x14ac:dyDescent="0.45"/>
    <row r="727" ht="22.5" customHeight="1" x14ac:dyDescent="0.45"/>
    <row r="728" ht="22.5" customHeight="1" x14ac:dyDescent="0.45"/>
    <row r="729" ht="22.5" customHeight="1" x14ac:dyDescent="0.45"/>
    <row r="730" ht="22.5" customHeight="1" x14ac:dyDescent="0.45"/>
    <row r="731" ht="22.5" customHeight="1" x14ac:dyDescent="0.45"/>
    <row r="732" ht="22.5" customHeight="1" x14ac:dyDescent="0.45"/>
    <row r="733" ht="22.5" customHeight="1" x14ac:dyDescent="0.45"/>
    <row r="734" ht="22.5" customHeight="1" x14ac:dyDescent="0.45"/>
    <row r="735" ht="22.5" customHeight="1" x14ac:dyDescent="0.45"/>
    <row r="736" ht="22.5" customHeight="1" x14ac:dyDescent="0.45"/>
    <row r="737" ht="22.5" customHeight="1" x14ac:dyDescent="0.45"/>
    <row r="738" ht="22.5" customHeight="1" x14ac:dyDescent="0.45"/>
    <row r="739" ht="22.5" customHeight="1" x14ac:dyDescent="0.45"/>
    <row r="740" ht="22.5" customHeight="1" x14ac:dyDescent="0.45"/>
    <row r="741" ht="22.5" customHeight="1" x14ac:dyDescent="0.45"/>
    <row r="742" ht="22.5" customHeight="1" x14ac:dyDescent="0.45"/>
    <row r="743" ht="22.5" customHeight="1" x14ac:dyDescent="0.45"/>
    <row r="744" ht="22.5" customHeight="1" x14ac:dyDescent="0.45"/>
    <row r="745" ht="22.5" customHeight="1" x14ac:dyDescent="0.45"/>
    <row r="746" ht="22.5" customHeight="1" x14ac:dyDescent="0.45"/>
    <row r="747" ht="22.5" customHeight="1" x14ac:dyDescent="0.45"/>
    <row r="748" ht="22.5" customHeight="1" x14ac:dyDescent="0.45"/>
    <row r="749" ht="22.5" customHeight="1" x14ac:dyDescent="0.45"/>
    <row r="750" ht="22.5" customHeight="1" x14ac:dyDescent="0.45"/>
    <row r="751" ht="22.5" customHeight="1" x14ac:dyDescent="0.45"/>
    <row r="752" ht="22.5" customHeight="1" x14ac:dyDescent="0.45"/>
    <row r="753" ht="22.5" customHeight="1" x14ac:dyDescent="0.45"/>
    <row r="754" ht="22.5" customHeight="1" x14ac:dyDescent="0.45"/>
    <row r="755" ht="22.5" customHeight="1" x14ac:dyDescent="0.45"/>
    <row r="756" ht="22.5" customHeight="1" x14ac:dyDescent="0.45"/>
    <row r="757" ht="22.5" customHeight="1" x14ac:dyDescent="0.45"/>
    <row r="758" ht="22.5" customHeight="1" x14ac:dyDescent="0.45"/>
    <row r="759" ht="22.5" customHeight="1" x14ac:dyDescent="0.45"/>
    <row r="760" ht="22.5" customHeight="1" x14ac:dyDescent="0.45"/>
    <row r="761" ht="22.5" customHeight="1" x14ac:dyDescent="0.45"/>
    <row r="762" ht="22.5" customHeight="1" x14ac:dyDescent="0.45"/>
    <row r="763" ht="22.5" customHeight="1" x14ac:dyDescent="0.45"/>
    <row r="764" ht="22.5" customHeight="1" x14ac:dyDescent="0.45"/>
    <row r="765" ht="22.5" customHeight="1" x14ac:dyDescent="0.45"/>
    <row r="766" ht="22.5" customHeight="1" x14ac:dyDescent="0.45"/>
    <row r="767" ht="22.5" customHeight="1" x14ac:dyDescent="0.45"/>
    <row r="768" ht="22.5" customHeight="1" x14ac:dyDescent="0.45"/>
    <row r="769" ht="22.5" customHeight="1" x14ac:dyDescent="0.45"/>
    <row r="770" ht="22.5" customHeight="1" x14ac:dyDescent="0.45"/>
    <row r="771" ht="22.5" customHeight="1" x14ac:dyDescent="0.45"/>
    <row r="772" ht="22.5" customHeight="1" x14ac:dyDescent="0.45"/>
    <row r="773" ht="22.5" customHeight="1" x14ac:dyDescent="0.45"/>
    <row r="774" ht="22.5" customHeight="1" x14ac:dyDescent="0.45"/>
    <row r="775" ht="22.5" customHeight="1" x14ac:dyDescent="0.45"/>
    <row r="776" ht="22.5" customHeight="1" x14ac:dyDescent="0.45"/>
    <row r="777" ht="22.5" customHeight="1" x14ac:dyDescent="0.45"/>
    <row r="778" ht="22.5" customHeight="1" x14ac:dyDescent="0.45"/>
    <row r="779" ht="22.5" customHeight="1" x14ac:dyDescent="0.45"/>
    <row r="780" ht="22.5" customHeight="1" x14ac:dyDescent="0.45"/>
    <row r="781" ht="22.5" customHeight="1" x14ac:dyDescent="0.45"/>
    <row r="782" ht="22.5" customHeight="1" x14ac:dyDescent="0.45"/>
    <row r="783" ht="22.5" customHeight="1" x14ac:dyDescent="0.45"/>
    <row r="784" ht="22.5" customHeight="1" x14ac:dyDescent="0.45"/>
    <row r="785" ht="22.5" customHeight="1" x14ac:dyDescent="0.45"/>
    <row r="786" ht="22.5" customHeight="1" x14ac:dyDescent="0.45"/>
    <row r="787" ht="22.5" customHeight="1" x14ac:dyDescent="0.45"/>
    <row r="788" ht="22.5" customHeight="1" x14ac:dyDescent="0.45"/>
    <row r="789" ht="22.5" customHeight="1" x14ac:dyDescent="0.45"/>
    <row r="790" ht="22.5" customHeight="1" x14ac:dyDescent="0.45"/>
    <row r="791" ht="22.5" customHeight="1" x14ac:dyDescent="0.45"/>
    <row r="792" ht="22.5" customHeight="1" x14ac:dyDescent="0.45"/>
    <row r="793" ht="22.5" customHeight="1" x14ac:dyDescent="0.45"/>
    <row r="794" ht="22.5" customHeight="1" x14ac:dyDescent="0.45"/>
    <row r="795" ht="22.5" customHeight="1" x14ac:dyDescent="0.45"/>
    <row r="796" ht="22.5" customHeight="1" x14ac:dyDescent="0.45"/>
    <row r="797" ht="22.5" customHeight="1" x14ac:dyDescent="0.45"/>
    <row r="798" ht="22.5" customHeight="1" x14ac:dyDescent="0.45"/>
    <row r="799" ht="22.5" customHeight="1" x14ac:dyDescent="0.45"/>
    <row r="800" ht="22.5" customHeight="1" x14ac:dyDescent="0.45"/>
    <row r="801" ht="22.5" customHeight="1" x14ac:dyDescent="0.45"/>
    <row r="802" ht="22.5" customHeight="1" x14ac:dyDescent="0.45"/>
    <row r="803" ht="22.5" customHeight="1" x14ac:dyDescent="0.45"/>
    <row r="804" ht="22.5" customHeight="1" x14ac:dyDescent="0.45"/>
    <row r="805" ht="22.5" customHeight="1" x14ac:dyDescent="0.45"/>
    <row r="806" ht="22.5" customHeight="1" x14ac:dyDescent="0.45"/>
    <row r="807" ht="22.5" customHeight="1" x14ac:dyDescent="0.45"/>
    <row r="808" ht="22.5" customHeight="1" x14ac:dyDescent="0.45"/>
    <row r="809" ht="22.5" customHeight="1" x14ac:dyDescent="0.45"/>
    <row r="810" ht="22.5" customHeight="1" x14ac:dyDescent="0.45"/>
    <row r="811" ht="22.5" customHeight="1" x14ac:dyDescent="0.45"/>
    <row r="812" ht="22.5" customHeight="1" x14ac:dyDescent="0.45"/>
    <row r="813" ht="22.5" customHeight="1" x14ac:dyDescent="0.45"/>
    <row r="814" ht="22.5" customHeight="1" x14ac:dyDescent="0.45"/>
    <row r="815" ht="22.5" customHeight="1" x14ac:dyDescent="0.45"/>
    <row r="816" ht="22.5" customHeight="1" x14ac:dyDescent="0.45"/>
    <row r="817" ht="22.5" customHeight="1" x14ac:dyDescent="0.45"/>
    <row r="818" ht="22.5" customHeight="1" x14ac:dyDescent="0.45"/>
    <row r="819" ht="22.5" customHeight="1" x14ac:dyDescent="0.45"/>
    <row r="820" ht="22.5" customHeight="1" x14ac:dyDescent="0.45"/>
    <row r="821" ht="22.5" customHeight="1" x14ac:dyDescent="0.45"/>
    <row r="822" ht="22.5" customHeight="1" x14ac:dyDescent="0.45"/>
    <row r="823" ht="22.5" customHeight="1" x14ac:dyDescent="0.45"/>
    <row r="824" ht="22.5" customHeight="1" x14ac:dyDescent="0.45"/>
    <row r="825" ht="22.5" customHeight="1" x14ac:dyDescent="0.45"/>
    <row r="826" ht="22.5" customHeight="1" x14ac:dyDescent="0.45"/>
    <row r="827" ht="22.5" customHeight="1" x14ac:dyDescent="0.45"/>
    <row r="828" ht="22.5" customHeight="1" x14ac:dyDescent="0.45"/>
    <row r="829" ht="22.5" customHeight="1" x14ac:dyDescent="0.45"/>
    <row r="830" ht="22.5" customHeight="1" x14ac:dyDescent="0.45"/>
    <row r="831" ht="22.5" customHeight="1" x14ac:dyDescent="0.45"/>
    <row r="832" ht="22.5" customHeight="1" x14ac:dyDescent="0.45"/>
    <row r="833" ht="22.5" customHeight="1" x14ac:dyDescent="0.45"/>
    <row r="834" ht="22.5" customHeight="1" x14ac:dyDescent="0.45"/>
    <row r="835" ht="22.5" customHeight="1" x14ac:dyDescent="0.45"/>
    <row r="836" ht="22.5" customHeight="1" x14ac:dyDescent="0.45"/>
    <row r="837" ht="22.5" customHeight="1" x14ac:dyDescent="0.45"/>
    <row r="838" ht="22.5" customHeight="1" x14ac:dyDescent="0.45"/>
    <row r="839" ht="22.5" customHeight="1" x14ac:dyDescent="0.45"/>
    <row r="840" ht="22.5" customHeight="1" x14ac:dyDescent="0.45"/>
    <row r="841" ht="22.5" customHeight="1" x14ac:dyDescent="0.45"/>
    <row r="842" ht="22.5" customHeight="1" x14ac:dyDescent="0.45"/>
    <row r="843" ht="22.5" customHeight="1" x14ac:dyDescent="0.45"/>
    <row r="844" ht="22.5" customHeight="1" x14ac:dyDescent="0.45"/>
    <row r="845" ht="22.5" customHeight="1" x14ac:dyDescent="0.45"/>
    <row r="846" ht="22.5" customHeight="1" x14ac:dyDescent="0.45"/>
    <row r="847" ht="22.5" customHeight="1" x14ac:dyDescent="0.45"/>
    <row r="848" ht="22.5" customHeight="1" x14ac:dyDescent="0.45"/>
    <row r="849" ht="22.5" customHeight="1" x14ac:dyDescent="0.45"/>
    <row r="850" ht="22.5" customHeight="1" x14ac:dyDescent="0.45"/>
    <row r="851" ht="22.5" customHeight="1" x14ac:dyDescent="0.45"/>
    <row r="852" ht="22.5" customHeight="1" x14ac:dyDescent="0.45"/>
    <row r="853" ht="22.5" customHeight="1" x14ac:dyDescent="0.45"/>
    <row r="854" ht="22.5" customHeight="1" x14ac:dyDescent="0.45"/>
    <row r="855" ht="22.5" customHeight="1" x14ac:dyDescent="0.45"/>
    <row r="856" ht="22.5" customHeight="1" x14ac:dyDescent="0.45"/>
    <row r="857" ht="22.5" customHeight="1" x14ac:dyDescent="0.45"/>
    <row r="858" ht="22.5" customHeight="1" x14ac:dyDescent="0.45"/>
    <row r="859" ht="22.5" customHeight="1" x14ac:dyDescent="0.45"/>
    <row r="860" ht="22.5" customHeight="1" x14ac:dyDescent="0.45"/>
    <row r="861" ht="22.5" customHeight="1" x14ac:dyDescent="0.45"/>
    <row r="862" ht="22.5" customHeight="1" x14ac:dyDescent="0.45"/>
    <row r="863" ht="22.5" customHeight="1" x14ac:dyDescent="0.45"/>
    <row r="864" ht="22.5" customHeight="1" x14ac:dyDescent="0.45"/>
    <row r="865" ht="22.5" customHeight="1" x14ac:dyDescent="0.45"/>
    <row r="866" ht="22.5" customHeight="1" x14ac:dyDescent="0.45"/>
    <row r="867" ht="22.5" customHeight="1" x14ac:dyDescent="0.45"/>
    <row r="868" ht="22.5" customHeight="1" x14ac:dyDescent="0.45"/>
    <row r="869" ht="22.5" customHeight="1" x14ac:dyDescent="0.45"/>
    <row r="870" ht="22.5" customHeight="1" x14ac:dyDescent="0.45"/>
    <row r="871" ht="22.5" customHeight="1" x14ac:dyDescent="0.45"/>
    <row r="872" ht="22.5" customHeight="1" x14ac:dyDescent="0.45"/>
    <row r="873" ht="22.5" customHeight="1" x14ac:dyDescent="0.45"/>
    <row r="874" ht="22.5" customHeight="1" x14ac:dyDescent="0.45"/>
    <row r="875" ht="22.5" customHeight="1" x14ac:dyDescent="0.45"/>
    <row r="876" ht="22.5" customHeight="1" x14ac:dyDescent="0.45"/>
    <row r="877" ht="22.5" customHeight="1" x14ac:dyDescent="0.45"/>
    <row r="878" ht="22.5" customHeight="1" x14ac:dyDescent="0.45"/>
    <row r="879" ht="22.5" customHeight="1" x14ac:dyDescent="0.45"/>
    <row r="880" ht="22.5" customHeight="1" x14ac:dyDescent="0.45"/>
    <row r="881" ht="22.5" customHeight="1" x14ac:dyDescent="0.45"/>
    <row r="882" ht="22.5" customHeight="1" x14ac:dyDescent="0.45"/>
    <row r="883" ht="22.5" customHeight="1" x14ac:dyDescent="0.45"/>
    <row r="884" ht="22.5" customHeight="1" x14ac:dyDescent="0.45"/>
    <row r="885" ht="22.5" customHeight="1" x14ac:dyDescent="0.45"/>
    <row r="886" ht="22.5" customHeight="1" x14ac:dyDescent="0.45"/>
    <row r="887" ht="22.5" customHeight="1" x14ac:dyDescent="0.45"/>
    <row r="888" ht="22.5" customHeight="1" x14ac:dyDescent="0.45"/>
    <row r="889" ht="22.5" customHeight="1" x14ac:dyDescent="0.45"/>
    <row r="890" ht="22.5" customHeight="1" x14ac:dyDescent="0.45"/>
    <row r="891" ht="22.5" customHeight="1" x14ac:dyDescent="0.45"/>
    <row r="892" ht="22.5" customHeight="1" x14ac:dyDescent="0.45"/>
    <row r="893" ht="22.5" customHeight="1" x14ac:dyDescent="0.45"/>
    <row r="894" ht="22.5" customHeight="1" x14ac:dyDescent="0.45"/>
    <row r="895" ht="22.5" customHeight="1" x14ac:dyDescent="0.45"/>
    <row r="896" ht="22.5" customHeight="1" x14ac:dyDescent="0.45"/>
    <row r="897" ht="22.5" customHeight="1" x14ac:dyDescent="0.45"/>
    <row r="898" ht="22.5" customHeight="1" x14ac:dyDescent="0.45"/>
    <row r="899" ht="22.5" customHeight="1" x14ac:dyDescent="0.45"/>
    <row r="900" ht="22.5" customHeight="1" x14ac:dyDescent="0.45"/>
    <row r="901" ht="22.5" customHeight="1" x14ac:dyDescent="0.45"/>
    <row r="902" ht="22.5" customHeight="1" x14ac:dyDescent="0.45"/>
    <row r="903" ht="22.5" customHeight="1" x14ac:dyDescent="0.45"/>
    <row r="904" ht="22.5" customHeight="1" x14ac:dyDescent="0.45"/>
    <row r="905" ht="22.5" customHeight="1" x14ac:dyDescent="0.45"/>
    <row r="906" ht="22.5" customHeight="1" x14ac:dyDescent="0.45"/>
    <row r="907" ht="22.5" customHeight="1" x14ac:dyDescent="0.45"/>
    <row r="908" ht="22.5" customHeight="1" x14ac:dyDescent="0.45"/>
    <row r="909" ht="22.5" customHeight="1" x14ac:dyDescent="0.45"/>
    <row r="910" ht="22.5" customHeight="1" x14ac:dyDescent="0.45"/>
    <row r="911" ht="22.5" customHeight="1" x14ac:dyDescent="0.45"/>
    <row r="912" ht="22.5" customHeight="1" x14ac:dyDescent="0.45"/>
    <row r="913" ht="22.5" customHeight="1" x14ac:dyDescent="0.45"/>
    <row r="914" ht="22.5" customHeight="1" x14ac:dyDescent="0.45"/>
    <row r="915" ht="22.5" customHeight="1" x14ac:dyDescent="0.45"/>
    <row r="916" ht="22.5" customHeight="1" x14ac:dyDescent="0.45"/>
    <row r="917" ht="22.5" customHeight="1" x14ac:dyDescent="0.45"/>
    <row r="918" ht="22.5" customHeight="1" x14ac:dyDescent="0.45"/>
    <row r="919" ht="22.5" customHeight="1" x14ac:dyDescent="0.45"/>
    <row r="920" ht="22.5" customHeight="1" x14ac:dyDescent="0.45"/>
    <row r="921" ht="22.5" customHeight="1" x14ac:dyDescent="0.45"/>
    <row r="922" ht="22.5" customHeight="1" x14ac:dyDescent="0.45"/>
    <row r="923" ht="22.5" customHeight="1" x14ac:dyDescent="0.45"/>
    <row r="924" ht="22.5" customHeight="1" x14ac:dyDescent="0.45"/>
    <row r="925" ht="22.5" customHeight="1" x14ac:dyDescent="0.45"/>
    <row r="926" ht="22.5" customHeight="1" x14ac:dyDescent="0.45"/>
    <row r="927" ht="22.5" customHeight="1" x14ac:dyDescent="0.45"/>
    <row r="928" ht="22.5" customHeight="1" x14ac:dyDescent="0.45"/>
    <row r="929" ht="22.5" customHeight="1" x14ac:dyDescent="0.45"/>
    <row r="930" ht="22.5" customHeight="1" x14ac:dyDescent="0.45"/>
    <row r="931" ht="22.5" customHeight="1" x14ac:dyDescent="0.45"/>
    <row r="932" ht="22.5" customHeight="1" x14ac:dyDescent="0.45"/>
    <row r="933" ht="22.5" customHeight="1" x14ac:dyDescent="0.45"/>
    <row r="934" ht="22.5" customHeight="1" x14ac:dyDescent="0.45"/>
    <row r="935" ht="22.5" customHeight="1" x14ac:dyDescent="0.45"/>
    <row r="936" ht="22.5" customHeight="1" x14ac:dyDescent="0.45"/>
    <row r="937" ht="22.5" customHeight="1" x14ac:dyDescent="0.45"/>
    <row r="938" ht="22.5" customHeight="1" x14ac:dyDescent="0.45"/>
    <row r="939" ht="22.5" customHeight="1" x14ac:dyDescent="0.45"/>
    <row r="940" ht="22.5" customHeight="1" x14ac:dyDescent="0.45"/>
    <row r="941" ht="22.5" customHeight="1" x14ac:dyDescent="0.45"/>
    <row r="942" ht="22.5" customHeight="1" x14ac:dyDescent="0.45"/>
    <row r="943" ht="22.5" customHeight="1" x14ac:dyDescent="0.45"/>
    <row r="944" ht="22.5" customHeight="1" x14ac:dyDescent="0.45"/>
    <row r="945" ht="22.5" customHeight="1" x14ac:dyDescent="0.45"/>
    <row r="946" ht="22.5" customHeight="1" x14ac:dyDescent="0.45"/>
    <row r="947" ht="22.5" customHeight="1" x14ac:dyDescent="0.45"/>
    <row r="948" ht="22.5" customHeight="1" x14ac:dyDescent="0.45"/>
    <row r="949" ht="22.5" customHeight="1" x14ac:dyDescent="0.45"/>
    <row r="950" ht="22.5" customHeight="1" x14ac:dyDescent="0.45"/>
    <row r="951" ht="22.5" customHeight="1" x14ac:dyDescent="0.45"/>
    <row r="952" ht="22.5" customHeight="1" x14ac:dyDescent="0.45"/>
    <row r="953" ht="22.5" customHeight="1" x14ac:dyDescent="0.45"/>
    <row r="954" ht="22.5" customHeight="1" x14ac:dyDescent="0.45"/>
    <row r="955" ht="22.5" customHeight="1" x14ac:dyDescent="0.45"/>
    <row r="956" ht="22.5" customHeight="1" x14ac:dyDescent="0.45"/>
    <row r="957" ht="22.5" customHeight="1" x14ac:dyDescent="0.45"/>
    <row r="958" ht="22.5" customHeight="1" x14ac:dyDescent="0.45"/>
    <row r="959" ht="22.5" customHeight="1" x14ac:dyDescent="0.45"/>
    <row r="960" ht="22.5" customHeight="1" x14ac:dyDescent="0.45"/>
    <row r="961" ht="22.5" customHeight="1" x14ac:dyDescent="0.45"/>
    <row r="962" ht="22.5" customHeight="1" x14ac:dyDescent="0.45"/>
    <row r="963" ht="22.5" customHeight="1" x14ac:dyDescent="0.45"/>
    <row r="964" ht="22.5" customHeight="1" x14ac:dyDescent="0.45"/>
    <row r="965" ht="22.5" customHeight="1" x14ac:dyDescent="0.45"/>
    <row r="966" ht="22.5" customHeight="1" x14ac:dyDescent="0.45"/>
    <row r="967" ht="22.5" customHeight="1" x14ac:dyDescent="0.45"/>
    <row r="968" ht="22.5" customHeight="1" x14ac:dyDescent="0.45"/>
    <row r="969" ht="22.5" customHeight="1" x14ac:dyDescent="0.45"/>
    <row r="970" ht="22.5" customHeight="1" x14ac:dyDescent="0.45"/>
    <row r="971" ht="22.5" customHeight="1" x14ac:dyDescent="0.45"/>
    <row r="972" ht="22.5" customHeight="1" x14ac:dyDescent="0.45"/>
    <row r="973" ht="22.5" customHeight="1" x14ac:dyDescent="0.45"/>
    <row r="974" ht="22.5" customHeight="1" x14ac:dyDescent="0.45"/>
    <row r="975" ht="22.5" customHeight="1" x14ac:dyDescent="0.45"/>
    <row r="976" ht="22.5" customHeight="1" x14ac:dyDescent="0.45"/>
    <row r="977" ht="22.5" customHeight="1" x14ac:dyDescent="0.45"/>
    <row r="978" ht="22.5" customHeight="1" x14ac:dyDescent="0.45"/>
    <row r="979" ht="22.5" customHeight="1" x14ac:dyDescent="0.45"/>
    <row r="980" ht="22.5" customHeight="1" x14ac:dyDescent="0.45"/>
    <row r="981" ht="22.5" customHeight="1" x14ac:dyDescent="0.45"/>
    <row r="982" ht="22.5" customHeight="1" x14ac:dyDescent="0.45"/>
    <row r="983" ht="22.5" customHeight="1" x14ac:dyDescent="0.45"/>
    <row r="984" ht="22.5" customHeight="1" x14ac:dyDescent="0.45"/>
    <row r="985" ht="22.5" customHeight="1" x14ac:dyDescent="0.45"/>
    <row r="986" ht="22.5" customHeight="1" x14ac:dyDescent="0.45"/>
    <row r="987" ht="22.5" customHeight="1" x14ac:dyDescent="0.45"/>
    <row r="988" ht="22.5" customHeight="1" x14ac:dyDescent="0.45"/>
    <row r="989" ht="22.5" customHeight="1" x14ac:dyDescent="0.45"/>
    <row r="990" ht="22.5" customHeight="1" x14ac:dyDescent="0.45"/>
    <row r="991" ht="22.5" customHeight="1" x14ac:dyDescent="0.45"/>
    <row r="992" ht="22.5" customHeight="1" x14ac:dyDescent="0.45"/>
    <row r="993" ht="22.5" customHeight="1" x14ac:dyDescent="0.45"/>
    <row r="994" ht="22.5" customHeight="1" x14ac:dyDescent="0.45"/>
    <row r="995" ht="22.5" customHeight="1" x14ac:dyDescent="0.45"/>
    <row r="996" ht="22.5" customHeight="1" x14ac:dyDescent="0.45"/>
    <row r="997" ht="22.5" customHeight="1" x14ac:dyDescent="0.45"/>
    <row r="998" ht="22.5" customHeight="1" x14ac:dyDescent="0.45"/>
    <row r="999" ht="22.5" customHeight="1" x14ac:dyDescent="0.45"/>
    <row r="1000" ht="22.5" customHeight="1" x14ac:dyDescent="0.45"/>
    <row r="1001" ht="22.5" customHeight="1" x14ac:dyDescent="0.45"/>
    <row r="1002" ht="22.5" customHeight="1" x14ac:dyDescent="0.45"/>
    <row r="1003" ht="22.5" customHeight="1" x14ac:dyDescent="0.45"/>
    <row r="1004" ht="22.5" customHeight="1" x14ac:dyDescent="0.45"/>
    <row r="1005" ht="22.5" customHeight="1" x14ac:dyDescent="0.45"/>
    <row r="1006" ht="22.5" customHeight="1" x14ac:dyDescent="0.45"/>
    <row r="1007" ht="22.5" customHeight="1" x14ac:dyDescent="0.45"/>
    <row r="1008" ht="22.5" customHeight="1" x14ac:dyDescent="0.45"/>
    <row r="1009" ht="22.5" customHeight="1" x14ac:dyDescent="0.45"/>
    <row r="1010" ht="22.5" customHeight="1" x14ac:dyDescent="0.45"/>
    <row r="1011" ht="22.5" customHeight="1" x14ac:dyDescent="0.45"/>
    <row r="1012" ht="22.5" customHeight="1" x14ac:dyDescent="0.45"/>
    <row r="1013" ht="22.5" customHeight="1" x14ac:dyDescent="0.45"/>
    <row r="1014" ht="22.5" customHeight="1" x14ac:dyDescent="0.45"/>
    <row r="1015" ht="22.5" customHeight="1" x14ac:dyDescent="0.45"/>
    <row r="1016" ht="22.5" customHeight="1" x14ac:dyDescent="0.45"/>
    <row r="1017" ht="22.5" customHeight="1" x14ac:dyDescent="0.45"/>
    <row r="1018" ht="22.5" customHeight="1" x14ac:dyDescent="0.45"/>
    <row r="1019" ht="22.5" customHeight="1" x14ac:dyDescent="0.45"/>
    <row r="1020" ht="22.5" customHeight="1" x14ac:dyDescent="0.45"/>
    <row r="1021" ht="22.5" customHeight="1" x14ac:dyDescent="0.45"/>
    <row r="1022" ht="22.5" customHeight="1" x14ac:dyDescent="0.45"/>
    <row r="1023" ht="22.5" customHeight="1" x14ac:dyDescent="0.45"/>
    <row r="1024" ht="22.5" customHeight="1" x14ac:dyDescent="0.45"/>
    <row r="1025" ht="22.5" customHeight="1" x14ac:dyDescent="0.45"/>
    <row r="1026" ht="22.5" customHeight="1" x14ac:dyDescent="0.45"/>
    <row r="1027" ht="22.5" customHeight="1" x14ac:dyDescent="0.45"/>
    <row r="1028" ht="22.5" customHeight="1" x14ac:dyDescent="0.45"/>
    <row r="1029" ht="22.5" customHeight="1" x14ac:dyDescent="0.45"/>
    <row r="1030" ht="22.5" customHeight="1" x14ac:dyDescent="0.45"/>
    <row r="1031" ht="22.5" customHeight="1" x14ac:dyDescent="0.45"/>
    <row r="1032" ht="22.5" customHeight="1" x14ac:dyDescent="0.45"/>
    <row r="1033" ht="22.5" customHeight="1" x14ac:dyDescent="0.45"/>
    <row r="1034" ht="22.5" customHeight="1" x14ac:dyDescent="0.45"/>
    <row r="1035" ht="22.5" customHeight="1" x14ac:dyDescent="0.45"/>
    <row r="1036" ht="22.5" customHeight="1" x14ac:dyDescent="0.45"/>
    <row r="1037" ht="22.5" customHeight="1" x14ac:dyDescent="0.45"/>
    <row r="1038" ht="22.5" customHeight="1" x14ac:dyDescent="0.45"/>
    <row r="1039" ht="22.5" customHeight="1" x14ac:dyDescent="0.45"/>
    <row r="1040" ht="22.5" customHeight="1" x14ac:dyDescent="0.45"/>
    <row r="1041" ht="22.5" customHeight="1" x14ac:dyDescent="0.45"/>
    <row r="1042" ht="22.5" customHeight="1" x14ac:dyDescent="0.45"/>
    <row r="1043" ht="22.5" customHeight="1" x14ac:dyDescent="0.45"/>
    <row r="1044" ht="22.5" customHeight="1" x14ac:dyDescent="0.45"/>
    <row r="1045" ht="22.5" customHeight="1" x14ac:dyDescent="0.45"/>
    <row r="1046" ht="22.5" customHeight="1" x14ac:dyDescent="0.45"/>
    <row r="1047" ht="22.5" customHeight="1" x14ac:dyDescent="0.45"/>
    <row r="1048" ht="22.5" customHeight="1" x14ac:dyDescent="0.45"/>
    <row r="1049" ht="22.5" customHeight="1" x14ac:dyDescent="0.45"/>
    <row r="1050" ht="22.5" customHeight="1" x14ac:dyDescent="0.45"/>
    <row r="1051" ht="22.5" customHeight="1" x14ac:dyDescent="0.45"/>
    <row r="1052" ht="22.5" customHeight="1" x14ac:dyDescent="0.45"/>
    <row r="1053" ht="22.5" customHeight="1" x14ac:dyDescent="0.45"/>
    <row r="1054" ht="22.5" customHeight="1" x14ac:dyDescent="0.45"/>
    <row r="1055" ht="22.5" customHeight="1" x14ac:dyDescent="0.45"/>
    <row r="1056" ht="22.5" customHeight="1" x14ac:dyDescent="0.45"/>
    <row r="1057" ht="22.5" customHeight="1" x14ac:dyDescent="0.45"/>
    <row r="1058" ht="22.5" customHeight="1" x14ac:dyDescent="0.45"/>
    <row r="1059" ht="22.5" customHeight="1" x14ac:dyDescent="0.45"/>
    <row r="1060" ht="22.5" customHeight="1" x14ac:dyDescent="0.45"/>
    <row r="1061" ht="22.5" customHeight="1" x14ac:dyDescent="0.45"/>
    <row r="1062" ht="22.5" customHeight="1" x14ac:dyDescent="0.45"/>
    <row r="1063" ht="22.5" customHeight="1" x14ac:dyDescent="0.45"/>
    <row r="1064" ht="22.5" customHeight="1" x14ac:dyDescent="0.45"/>
    <row r="1065" ht="22.5" customHeight="1" x14ac:dyDescent="0.45"/>
    <row r="1066" ht="22.5" customHeight="1" x14ac:dyDescent="0.45"/>
    <row r="1067" ht="22.5" customHeight="1" x14ac:dyDescent="0.45"/>
    <row r="1068" ht="22.5" customHeight="1" x14ac:dyDescent="0.45"/>
    <row r="1069" ht="22.5" customHeight="1" x14ac:dyDescent="0.45"/>
    <row r="1070" ht="22.5" customHeight="1" x14ac:dyDescent="0.45"/>
    <row r="1071" ht="22.5" customHeight="1" x14ac:dyDescent="0.45"/>
    <row r="1072" ht="22.5" customHeight="1" x14ac:dyDescent="0.45"/>
    <row r="1073" ht="22.5" customHeight="1" x14ac:dyDescent="0.45"/>
    <row r="1074" ht="22.5" customHeight="1" x14ac:dyDescent="0.45"/>
    <row r="1075" ht="22.5" customHeight="1" x14ac:dyDescent="0.45"/>
    <row r="1076" ht="22.5" customHeight="1" x14ac:dyDescent="0.45"/>
    <row r="1077" ht="22.5" customHeight="1" x14ac:dyDescent="0.45"/>
    <row r="1078" ht="22.5" customHeight="1" x14ac:dyDescent="0.45"/>
    <row r="1079" ht="22.5" customHeight="1" x14ac:dyDescent="0.45"/>
    <row r="1080" ht="22.5" customHeight="1" x14ac:dyDescent="0.45"/>
    <row r="1081" ht="22.5" customHeight="1" x14ac:dyDescent="0.45"/>
    <row r="1082" ht="22.5" customHeight="1" x14ac:dyDescent="0.45"/>
    <row r="1083" ht="22.5" customHeight="1" x14ac:dyDescent="0.45"/>
    <row r="1084" ht="22.5" customHeight="1" x14ac:dyDescent="0.45"/>
    <row r="1085" ht="22.5" customHeight="1" x14ac:dyDescent="0.45"/>
    <row r="1086" ht="22.5" customHeight="1" x14ac:dyDescent="0.45"/>
    <row r="1087" ht="22.5" customHeight="1" x14ac:dyDescent="0.45"/>
    <row r="1088" ht="22.5" customHeight="1" x14ac:dyDescent="0.45"/>
    <row r="1089" ht="22.5" customHeight="1" x14ac:dyDescent="0.45"/>
    <row r="1090" ht="22.5" customHeight="1" x14ac:dyDescent="0.45"/>
    <row r="1091" ht="22.5" customHeight="1" x14ac:dyDescent="0.45"/>
    <row r="1092" ht="22.5" customHeight="1" x14ac:dyDescent="0.45"/>
    <row r="1093" ht="22.5" customHeight="1" x14ac:dyDescent="0.45"/>
    <row r="1094" ht="22.5" customHeight="1" x14ac:dyDescent="0.45"/>
    <row r="1095" ht="22.5" customHeight="1" x14ac:dyDescent="0.45"/>
    <row r="1096" ht="22.5" customHeight="1" x14ac:dyDescent="0.45"/>
    <row r="1097" ht="22.5" customHeight="1" x14ac:dyDescent="0.45"/>
    <row r="1098" ht="22.5" customHeight="1" x14ac:dyDescent="0.45"/>
    <row r="1099" ht="22.5" customHeight="1" x14ac:dyDescent="0.45"/>
    <row r="1100" ht="22.5" customHeight="1" x14ac:dyDescent="0.45"/>
    <row r="1101" ht="22.5" customHeight="1" x14ac:dyDescent="0.45"/>
    <row r="1102" ht="22.5" customHeight="1" x14ac:dyDescent="0.45"/>
    <row r="1103" ht="22.5" customHeight="1" x14ac:dyDescent="0.45"/>
    <row r="1104" ht="22.5" customHeight="1" x14ac:dyDescent="0.45"/>
    <row r="1105" ht="22.5" customHeight="1" x14ac:dyDescent="0.45"/>
    <row r="1106" ht="22.5" customHeight="1" x14ac:dyDescent="0.45"/>
    <row r="1107" ht="22.5" customHeight="1" x14ac:dyDescent="0.45"/>
    <row r="1108" ht="22.5" customHeight="1" x14ac:dyDescent="0.45"/>
    <row r="1109" ht="22.5" customHeight="1" x14ac:dyDescent="0.45"/>
    <row r="1110" ht="22.5" customHeight="1" x14ac:dyDescent="0.45"/>
    <row r="1111" ht="22.5" customHeight="1" x14ac:dyDescent="0.45"/>
    <row r="1112" ht="22.5" customHeight="1" x14ac:dyDescent="0.45"/>
    <row r="1113" ht="22.5" customHeight="1" x14ac:dyDescent="0.45"/>
    <row r="1114" ht="22.5" customHeight="1" x14ac:dyDescent="0.45"/>
    <row r="1115" ht="22.5" customHeight="1" x14ac:dyDescent="0.45"/>
    <row r="1116" ht="22.5" customHeight="1" x14ac:dyDescent="0.45"/>
    <row r="1117" ht="22.5" customHeight="1" x14ac:dyDescent="0.45"/>
    <row r="1118" ht="22.5" customHeight="1" x14ac:dyDescent="0.45"/>
    <row r="1119" ht="22.5" customHeight="1" x14ac:dyDescent="0.45"/>
    <row r="1120" ht="22.5" customHeight="1" x14ac:dyDescent="0.45"/>
    <row r="1121" ht="22.5" customHeight="1" x14ac:dyDescent="0.45"/>
    <row r="1122" ht="22.5" customHeight="1" x14ac:dyDescent="0.45"/>
    <row r="1123" ht="22.5" customHeight="1" x14ac:dyDescent="0.45"/>
    <row r="1124" ht="22.5" customHeight="1" x14ac:dyDescent="0.45"/>
    <row r="1125" ht="22.5" customHeight="1" x14ac:dyDescent="0.45"/>
    <row r="1126" ht="22.5" customHeight="1" x14ac:dyDescent="0.45"/>
    <row r="1127" ht="22.5" customHeight="1" x14ac:dyDescent="0.45"/>
    <row r="1128" ht="22.5" customHeight="1" x14ac:dyDescent="0.45"/>
    <row r="1129" ht="22.5" customHeight="1" x14ac:dyDescent="0.45"/>
    <row r="1130" ht="22.5" customHeight="1" x14ac:dyDescent="0.45"/>
    <row r="1131" ht="22.5" customHeight="1" x14ac:dyDescent="0.45"/>
    <row r="1132" ht="22.5" customHeight="1" x14ac:dyDescent="0.45"/>
    <row r="1133" ht="22.5" customHeight="1" x14ac:dyDescent="0.45"/>
    <row r="1134" ht="22.5" customHeight="1" x14ac:dyDescent="0.45"/>
    <row r="1135" ht="22.5" customHeight="1" x14ac:dyDescent="0.45"/>
    <row r="1136" ht="22.5" customHeight="1" x14ac:dyDescent="0.45"/>
    <row r="1137" ht="22.5" customHeight="1" x14ac:dyDescent="0.45"/>
    <row r="1138" ht="22.5" customHeight="1" x14ac:dyDescent="0.45"/>
    <row r="1139" ht="22.5" customHeight="1" x14ac:dyDescent="0.45"/>
    <row r="1140" ht="22.5" customHeight="1" x14ac:dyDescent="0.45"/>
    <row r="1141" ht="22.5" customHeight="1" x14ac:dyDescent="0.45"/>
    <row r="1142" ht="22.5" customHeight="1" x14ac:dyDescent="0.45"/>
    <row r="1143" ht="22.5" customHeight="1" x14ac:dyDescent="0.45"/>
    <row r="1144" ht="22.5" customHeight="1" x14ac:dyDescent="0.45"/>
    <row r="1145" ht="22.5" customHeight="1" x14ac:dyDescent="0.45"/>
    <row r="1146" ht="22.5" customHeight="1" x14ac:dyDescent="0.45"/>
    <row r="1147" ht="22.5" customHeight="1" x14ac:dyDescent="0.45"/>
    <row r="1148" ht="22.5" customHeight="1" x14ac:dyDescent="0.45"/>
    <row r="1149" ht="22.5" customHeight="1" x14ac:dyDescent="0.45"/>
    <row r="1150" ht="22.5" customHeight="1" x14ac:dyDescent="0.45"/>
    <row r="1151" ht="22.5" customHeight="1" x14ac:dyDescent="0.45"/>
    <row r="1152" ht="22.5" customHeight="1" x14ac:dyDescent="0.45"/>
    <row r="1153" ht="22.5" customHeight="1" x14ac:dyDescent="0.45"/>
    <row r="1154" ht="22.5" customHeight="1" x14ac:dyDescent="0.45"/>
    <row r="1155" ht="22.5" customHeight="1" x14ac:dyDescent="0.45"/>
    <row r="1156" ht="22.5" customHeight="1" x14ac:dyDescent="0.45"/>
    <row r="1157" ht="22.5" customHeight="1" x14ac:dyDescent="0.45"/>
    <row r="1158" ht="22.5" customHeight="1" x14ac:dyDescent="0.45"/>
    <row r="1159" ht="22.5" customHeight="1" x14ac:dyDescent="0.45"/>
    <row r="1160" ht="22.5" customHeight="1" x14ac:dyDescent="0.45"/>
    <row r="1161" ht="22.5" customHeight="1" x14ac:dyDescent="0.45"/>
    <row r="1162" ht="22.5" customHeight="1" x14ac:dyDescent="0.45"/>
    <row r="1163" ht="22.5" customHeight="1" x14ac:dyDescent="0.45"/>
    <row r="1164" ht="22.5" customHeight="1" x14ac:dyDescent="0.45"/>
    <row r="1165" ht="22.5" customHeight="1" x14ac:dyDescent="0.45"/>
    <row r="1166" ht="22.5" customHeight="1" x14ac:dyDescent="0.45"/>
    <row r="1167" ht="22.5" customHeight="1" x14ac:dyDescent="0.45"/>
    <row r="1168" ht="22.5" customHeight="1" x14ac:dyDescent="0.45"/>
    <row r="1169" ht="22.5" customHeight="1" x14ac:dyDescent="0.45"/>
    <row r="1170" ht="22.5" customHeight="1" x14ac:dyDescent="0.45"/>
    <row r="1171" ht="22.5" customHeight="1" x14ac:dyDescent="0.45"/>
    <row r="1172" ht="22.5" customHeight="1" x14ac:dyDescent="0.45"/>
    <row r="1173" ht="22.5" customHeight="1" x14ac:dyDescent="0.45"/>
    <row r="1174" ht="22.5" customHeight="1" x14ac:dyDescent="0.45"/>
    <row r="1175" ht="22.5" customHeight="1" x14ac:dyDescent="0.45"/>
    <row r="1176" ht="22.5" customHeight="1" x14ac:dyDescent="0.45"/>
    <row r="1177" ht="22.5" customHeight="1" x14ac:dyDescent="0.45"/>
    <row r="1178" ht="22.5" customHeight="1" x14ac:dyDescent="0.45"/>
    <row r="1179" ht="22.5" customHeight="1" x14ac:dyDescent="0.45"/>
    <row r="1180" ht="22.5" customHeight="1" x14ac:dyDescent="0.45"/>
    <row r="1181" ht="22.5" customHeight="1" x14ac:dyDescent="0.45"/>
    <row r="1182" ht="22.5" customHeight="1" x14ac:dyDescent="0.45"/>
    <row r="1183" ht="22.5" customHeight="1" x14ac:dyDescent="0.45"/>
    <row r="1184" ht="22.5" customHeight="1" x14ac:dyDescent="0.45"/>
    <row r="1185" ht="22.5" customHeight="1" x14ac:dyDescent="0.45"/>
    <row r="1186" ht="22.5" customHeight="1" x14ac:dyDescent="0.45"/>
    <row r="1187" ht="22.5" customHeight="1" x14ac:dyDescent="0.45"/>
    <row r="1188" ht="22.5" customHeight="1" x14ac:dyDescent="0.45"/>
    <row r="1189" ht="22.5" customHeight="1" x14ac:dyDescent="0.45"/>
    <row r="1190" ht="22.5" customHeight="1" x14ac:dyDescent="0.45"/>
    <row r="1191" ht="22.5" customHeight="1" x14ac:dyDescent="0.45"/>
    <row r="1192" ht="22.5" customHeight="1" x14ac:dyDescent="0.45"/>
    <row r="1193" ht="22.5" customHeight="1" x14ac:dyDescent="0.45"/>
    <row r="1194" ht="22.5" customHeight="1" x14ac:dyDescent="0.45"/>
    <row r="1195" ht="22.5" customHeight="1" x14ac:dyDescent="0.45"/>
    <row r="1196" ht="22.5" customHeight="1" x14ac:dyDescent="0.45"/>
    <row r="1197" ht="22.5" customHeight="1" x14ac:dyDescent="0.45"/>
    <row r="1198" ht="22.5" customHeight="1" x14ac:dyDescent="0.45"/>
    <row r="1199" ht="22.5" customHeight="1" x14ac:dyDescent="0.45"/>
    <row r="1200" ht="22.5" customHeight="1" x14ac:dyDescent="0.45"/>
    <row r="1201" ht="22.5" customHeight="1" x14ac:dyDescent="0.45"/>
    <row r="1202" ht="22.5" customHeight="1" x14ac:dyDescent="0.45"/>
    <row r="1203" ht="22.5" customHeight="1" x14ac:dyDescent="0.45"/>
    <row r="1204" ht="22.5" customHeight="1" x14ac:dyDescent="0.45"/>
    <row r="1205" ht="22.5" customHeight="1" x14ac:dyDescent="0.45"/>
    <row r="1206" ht="22.5" customHeight="1" x14ac:dyDescent="0.45"/>
    <row r="1207" ht="22.5" customHeight="1" x14ac:dyDescent="0.45"/>
    <row r="1208" ht="22.5" customHeight="1" x14ac:dyDescent="0.45"/>
    <row r="1209" ht="22.5" customHeight="1" x14ac:dyDescent="0.45"/>
    <row r="1210" ht="22.5" customHeight="1" x14ac:dyDescent="0.45"/>
    <row r="1211" ht="22.5" customHeight="1" x14ac:dyDescent="0.45"/>
    <row r="1212" ht="22.5" customHeight="1" x14ac:dyDescent="0.45"/>
    <row r="1213" ht="22.5" customHeight="1" x14ac:dyDescent="0.45"/>
    <row r="1214" ht="22.5" customHeight="1" x14ac:dyDescent="0.45"/>
    <row r="1215" ht="22.5" customHeight="1" x14ac:dyDescent="0.45"/>
    <row r="1216" ht="22.5" customHeight="1" x14ac:dyDescent="0.45"/>
    <row r="1217" ht="22.5" customHeight="1" x14ac:dyDescent="0.45"/>
    <row r="1218" ht="22.5" customHeight="1" x14ac:dyDescent="0.45"/>
    <row r="1219" ht="22.5" customHeight="1" x14ac:dyDescent="0.45"/>
    <row r="1220" ht="22.5" customHeight="1" x14ac:dyDescent="0.45"/>
    <row r="1221" ht="22.5" customHeight="1" x14ac:dyDescent="0.45"/>
    <row r="1222" ht="22.5" customHeight="1" x14ac:dyDescent="0.45"/>
    <row r="1223" ht="22.5" customHeight="1" x14ac:dyDescent="0.45"/>
    <row r="1224" ht="22.5" customHeight="1" x14ac:dyDescent="0.45"/>
    <row r="1225" ht="22.5" customHeight="1" x14ac:dyDescent="0.45"/>
    <row r="1226" ht="22.5" customHeight="1" x14ac:dyDescent="0.45"/>
    <row r="1227" ht="22.5" customHeight="1" x14ac:dyDescent="0.45"/>
    <row r="1228" ht="22.5" customHeight="1" x14ac:dyDescent="0.45"/>
    <row r="1229" ht="22.5" customHeight="1" x14ac:dyDescent="0.45"/>
    <row r="1230" ht="22.5" customHeight="1" x14ac:dyDescent="0.45"/>
    <row r="1231" ht="22.5" customHeight="1" x14ac:dyDescent="0.45"/>
    <row r="1232" ht="22.5" customHeight="1" x14ac:dyDescent="0.45"/>
    <row r="1233" ht="22.5" customHeight="1" x14ac:dyDescent="0.45"/>
    <row r="1234" ht="22.5" customHeight="1" x14ac:dyDescent="0.45"/>
    <row r="1235" ht="22.5" customHeight="1" x14ac:dyDescent="0.45"/>
    <row r="1236" ht="22.5" customHeight="1" x14ac:dyDescent="0.45"/>
    <row r="1237" ht="22.5" customHeight="1" x14ac:dyDescent="0.45"/>
    <row r="1238" ht="22.5" customHeight="1" x14ac:dyDescent="0.45"/>
    <row r="1239" ht="22.5" customHeight="1" x14ac:dyDescent="0.45"/>
    <row r="1240" ht="22.5" customHeight="1" x14ac:dyDescent="0.45"/>
    <row r="1241" ht="22.5" customHeight="1" x14ac:dyDescent="0.45"/>
    <row r="1242" ht="22.5" customHeight="1" x14ac:dyDescent="0.45"/>
    <row r="1243" ht="22.5" customHeight="1" x14ac:dyDescent="0.45"/>
    <row r="1244" ht="22.5" customHeight="1" x14ac:dyDescent="0.45"/>
    <row r="1245" ht="22.5" customHeight="1" x14ac:dyDescent="0.45"/>
    <row r="1246" ht="22.5" customHeight="1" x14ac:dyDescent="0.45"/>
    <row r="1247" ht="22.5" customHeight="1" x14ac:dyDescent="0.45"/>
    <row r="1248" ht="22.5" customHeight="1" x14ac:dyDescent="0.45"/>
    <row r="1249" ht="22.5" customHeight="1" x14ac:dyDescent="0.45"/>
    <row r="1250" ht="22.5" customHeight="1" x14ac:dyDescent="0.45"/>
    <row r="1251" ht="22.5" customHeight="1" x14ac:dyDescent="0.45"/>
    <row r="1252" ht="22.5" customHeight="1" x14ac:dyDescent="0.45"/>
    <row r="1253" ht="22.5" customHeight="1" x14ac:dyDescent="0.45"/>
    <row r="1254" ht="22.5" customHeight="1" x14ac:dyDescent="0.45"/>
    <row r="1255" ht="22.5" customHeight="1" x14ac:dyDescent="0.45"/>
    <row r="1256" ht="22.5" customHeight="1" x14ac:dyDescent="0.45"/>
    <row r="1257" ht="22.5" customHeight="1" x14ac:dyDescent="0.45"/>
    <row r="1258" ht="22.5" customHeight="1" x14ac:dyDescent="0.45"/>
    <row r="1259" ht="22.5" customHeight="1" x14ac:dyDescent="0.45"/>
    <row r="1260" ht="22.5" customHeight="1" x14ac:dyDescent="0.45"/>
    <row r="1261" ht="22.5" customHeight="1" x14ac:dyDescent="0.45"/>
    <row r="1262" ht="22.5" customHeight="1" x14ac:dyDescent="0.45"/>
    <row r="1263" ht="22.5" customHeight="1" x14ac:dyDescent="0.45"/>
    <row r="1264" ht="22.5" customHeight="1" x14ac:dyDescent="0.45"/>
    <row r="1265" ht="22.5" customHeight="1" x14ac:dyDescent="0.45"/>
    <row r="1266" ht="22.5" customHeight="1" x14ac:dyDescent="0.45"/>
    <row r="1267" ht="22.5" customHeight="1" x14ac:dyDescent="0.45"/>
    <row r="1268" ht="22.5" customHeight="1" x14ac:dyDescent="0.45"/>
    <row r="1269" ht="22.5" customHeight="1" x14ac:dyDescent="0.45"/>
    <row r="1270" ht="22.5" customHeight="1" x14ac:dyDescent="0.45"/>
    <row r="1271" ht="22.5" customHeight="1" x14ac:dyDescent="0.45"/>
    <row r="1272" ht="22.5" customHeight="1" x14ac:dyDescent="0.45"/>
    <row r="1273" ht="22.5" customHeight="1" x14ac:dyDescent="0.45"/>
    <row r="1274" ht="22.5" customHeight="1" x14ac:dyDescent="0.45"/>
    <row r="1275" ht="22.5" customHeight="1" x14ac:dyDescent="0.45"/>
    <row r="1276" ht="22.5" customHeight="1" x14ac:dyDescent="0.45"/>
    <row r="1277" ht="22.5" customHeight="1" x14ac:dyDescent="0.45"/>
    <row r="1278" ht="22.5" customHeight="1" x14ac:dyDescent="0.45"/>
    <row r="1279" ht="22.5" customHeight="1" x14ac:dyDescent="0.45"/>
    <row r="1280" ht="22.5" customHeight="1" x14ac:dyDescent="0.45"/>
    <row r="1281" ht="22.5" customHeight="1" x14ac:dyDescent="0.45"/>
    <row r="1282" ht="22.5" customHeight="1" x14ac:dyDescent="0.45"/>
    <row r="1283" ht="22.5" customHeight="1" x14ac:dyDescent="0.45"/>
    <row r="1284" ht="22.5" customHeight="1" x14ac:dyDescent="0.45"/>
    <row r="1285" ht="22.5" customHeight="1" x14ac:dyDescent="0.45"/>
    <row r="1286" ht="22.5" customHeight="1" x14ac:dyDescent="0.45"/>
    <row r="1287" ht="22.5" customHeight="1" x14ac:dyDescent="0.45"/>
    <row r="1288" ht="22.5" customHeight="1" x14ac:dyDescent="0.45"/>
    <row r="1289" ht="22.5" customHeight="1" x14ac:dyDescent="0.45"/>
    <row r="1290" ht="22.5" customHeight="1" x14ac:dyDescent="0.45"/>
    <row r="1291" ht="22.5" customHeight="1" x14ac:dyDescent="0.45"/>
    <row r="1292" ht="22.5" customHeight="1" x14ac:dyDescent="0.45"/>
    <row r="1293" ht="22.5" customHeight="1" x14ac:dyDescent="0.45"/>
    <row r="1294" ht="22.5" customHeight="1" x14ac:dyDescent="0.45"/>
    <row r="1295" ht="22.5" customHeight="1" x14ac:dyDescent="0.45"/>
    <row r="1296" ht="22.5" customHeight="1" x14ac:dyDescent="0.45"/>
    <row r="1297" ht="22.5" customHeight="1" x14ac:dyDescent="0.45"/>
    <row r="1298" ht="22.5" customHeight="1" x14ac:dyDescent="0.45"/>
    <row r="1299" ht="22.5" customHeight="1" x14ac:dyDescent="0.45"/>
    <row r="1300" ht="22.5" customHeight="1" x14ac:dyDescent="0.45"/>
    <row r="1301" ht="22.5" customHeight="1" x14ac:dyDescent="0.45"/>
    <row r="1302" ht="22.5" customHeight="1" x14ac:dyDescent="0.45"/>
    <row r="1303" ht="22.5" customHeight="1" x14ac:dyDescent="0.45"/>
    <row r="1304" ht="22.5" customHeight="1" x14ac:dyDescent="0.45"/>
    <row r="1305" ht="22.5" customHeight="1" x14ac:dyDescent="0.45"/>
    <row r="1306" ht="22.5" customHeight="1" x14ac:dyDescent="0.45"/>
    <row r="1307" ht="22.5" customHeight="1" x14ac:dyDescent="0.45"/>
    <row r="1308" ht="22.5" customHeight="1" x14ac:dyDescent="0.45"/>
    <row r="1309" ht="22.5" customHeight="1" x14ac:dyDescent="0.45"/>
    <row r="1310" ht="22.5" customHeight="1" x14ac:dyDescent="0.45"/>
    <row r="1311" ht="22.5" customHeight="1" x14ac:dyDescent="0.45"/>
    <row r="1312" ht="22.5" customHeight="1" x14ac:dyDescent="0.45"/>
    <row r="1313" ht="22.5" customHeight="1" x14ac:dyDescent="0.45"/>
    <row r="1314" ht="22.5" customHeight="1" x14ac:dyDescent="0.45"/>
    <row r="1315" ht="22.5" customHeight="1" x14ac:dyDescent="0.45"/>
    <row r="1316" ht="22.5" customHeight="1" x14ac:dyDescent="0.45"/>
    <row r="1317" ht="22.5" customHeight="1" x14ac:dyDescent="0.45"/>
    <row r="1318" ht="22.5" customHeight="1" x14ac:dyDescent="0.45"/>
    <row r="1319" ht="22.5" customHeight="1" x14ac:dyDescent="0.45"/>
    <row r="1320" ht="22.5" customHeight="1" x14ac:dyDescent="0.45"/>
  </sheetData>
  <mergeCells count="4">
    <mergeCell ref="B2:Q2"/>
    <mergeCell ref="I3:Q3"/>
    <mergeCell ref="E3:H3"/>
    <mergeCell ref="B3:D3"/>
  </mergeCells>
  <phoneticPr fontId="7" type="noConversion"/>
  <pageMargins left="0.7" right="0.7" top="0.75" bottom="0.75" header="0.3" footer="0.3"/>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0B6257-33E0-4D76-AAA2-8AF9EAF10C82}">
  <sheetPr>
    <tabColor theme="6" tint="-0.499984740745262"/>
  </sheetPr>
  <dimension ref="B2:J1319"/>
  <sheetViews>
    <sheetView showGridLines="0" zoomScaleNormal="100" workbookViewId="0">
      <pane ySplit="3" topLeftCell="A4" activePane="bottomLeft" state="frozen"/>
      <selection pane="bottomLeft" activeCell="D80" sqref="D80"/>
    </sheetView>
  </sheetViews>
  <sheetFormatPr defaultRowHeight="14.25" x14ac:dyDescent="0.45"/>
  <cols>
    <col min="1" max="1" width="3.6640625" customWidth="1"/>
    <col min="2" max="6" width="29.796875" customWidth="1"/>
    <col min="7" max="7" width="4.73046875" customWidth="1"/>
    <col min="8" max="10" width="29.796875" customWidth="1"/>
    <col min="11" max="11" width="18.53125" customWidth="1"/>
  </cols>
  <sheetData>
    <row r="2" spans="2:10" ht="38.65" customHeight="1" thickBot="1" x14ac:dyDescent="0.5">
      <c r="B2" s="73" t="s">
        <v>79</v>
      </c>
      <c r="C2" s="74"/>
      <c r="D2" s="74"/>
      <c r="E2" s="74"/>
      <c r="F2" s="74"/>
      <c r="H2" s="73" t="s">
        <v>86</v>
      </c>
      <c r="I2" s="74"/>
      <c r="J2" s="74"/>
    </row>
    <row r="3" spans="2:10" ht="22.5" customHeight="1" thickTop="1" x14ac:dyDescent="0.45">
      <c r="B3" s="38" t="s">
        <v>0</v>
      </c>
      <c r="C3" s="39" t="s">
        <v>1</v>
      </c>
      <c r="D3" s="39" t="s">
        <v>130</v>
      </c>
      <c r="E3" s="39" t="s">
        <v>131</v>
      </c>
      <c r="F3" s="39" t="s">
        <v>133</v>
      </c>
      <c r="H3" s="38" t="s">
        <v>132</v>
      </c>
      <c r="I3" s="39" t="s">
        <v>130</v>
      </c>
      <c r="J3" s="39" t="s">
        <v>131</v>
      </c>
    </row>
    <row r="4" spans="2:10" ht="22.5" customHeight="1" x14ac:dyDescent="0.45">
      <c r="B4" s="1" t="s">
        <v>171</v>
      </c>
      <c r="C4" s="1" t="s">
        <v>172</v>
      </c>
      <c r="D4" s="1"/>
      <c r="E4" s="1"/>
      <c r="F4" s="1"/>
      <c r="H4" s="1" t="s">
        <v>134</v>
      </c>
      <c r="I4" s="1"/>
      <c r="J4" s="1"/>
    </row>
    <row r="5" spans="2:10" ht="22.5" customHeight="1" x14ac:dyDescent="0.45">
      <c r="B5" s="1" t="s">
        <v>171</v>
      </c>
      <c r="C5" s="1" t="s">
        <v>173</v>
      </c>
      <c r="D5" s="1"/>
      <c r="E5" s="1"/>
      <c r="F5" s="1"/>
      <c r="H5" s="1" t="s">
        <v>50</v>
      </c>
      <c r="I5" s="1" t="s">
        <v>170</v>
      </c>
      <c r="J5" s="1"/>
    </row>
    <row r="6" spans="2:10" ht="22.5" customHeight="1" x14ac:dyDescent="0.45">
      <c r="B6" s="1" t="s">
        <v>171</v>
      </c>
      <c r="C6" s="1" t="s">
        <v>174</v>
      </c>
      <c r="D6" s="1"/>
      <c r="E6" s="1"/>
      <c r="F6" s="1"/>
      <c r="H6" s="1" t="s">
        <v>63</v>
      </c>
      <c r="I6" s="1" t="s">
        <v>170</v>
      </c>
      <c r="J6" s="1" t="s">
        <v>170</v>
      </c>
    </row>
    <row r="7" spans="2:10" ht="22.5" customHeight="1" x14ac:dyDescent="0.45">
      <c r="B7" s="1" t="s">
        <v>171</v>
      </c>
      <c r="C7" s="1" t="s">
        <v>176</v>
      </c>
      <c r="D7" s="1"/>
      <c r="E7" s="1"/>
      <c r="F7" s="1"/>
      <c r="H7" s="1" t="s">
        <v>135</v>
      </c>
      <c r="I7" s="1"/>
      <c r="J7" s="1"/>
    </row>
    <row r="8" spans="2:10" ht="22.5" customHeight="1" x14ac:dyDescent="0.45">
      <c r="B8" s="1" t="s">
        <v>171</v>
      </c>
      <c r="C8" s="1" t="s">
        <v>177</v>
      </c>
      <c r="D8" s="1"/>
      <c r="E8" s="1"/>
      <c r="F8" s="1"/>
      <c r="H8" s="1" t="s">
        <v>56</v>
      </c>
      <c r="I8" s="1" t="s">
        <v>170</v>
      </c>
      <c r="J8" s="1" t="s">
        <v>170</v>
      </c>
    </row>
    <row r="9" spans="2:10" ht="22.5" customHeight="1" x14ac:dyDescent="0.45">
      <c r="B9" s="1" t="s">
        <v>171</v>
      </c>
      <c r="C9" s="1" t="s">
        <v>178</v>
      </c>
      <c r="D9" s="1"/>
      <c r="E9" s="1"/>
      <c r="F9" s="1"/>
      <c r="H9" s="1" t="s">
        <v>136</v>
      </c>
      <c r="I9" s="1" t="s">
        <v>170</v>
      </c>
      <c r="J9" s="1"/>
    </row>
    <row r="10" spans="2:10" ht="22.5" customHeight="1" x14ac:dyDescent="0.45">
      <c r="B10" s="1" t="s">
        <v>171</v>
      </c>
      <c r="C10" s="1" t="s">
        <v>179</v>
      </c>
      <c r="D10" s="1"/>
      <c r="E10" s="1"/>
      <c r="F10" s="1"/>
      <c r="H10" s="1" t="s">
        <v>137</v>
      </c>
      <c r="I10" s="1"/>
      <c r="J10" s="1"/>
    </row>
    <row r="11" spans="2:10" ht="22.5" customHeight="1" x14ac:dyDescent="0.45">
      <c r="B11" s="1" t="s">
        <v>228</v>
      </c>
      <c r="C11" s="1" t="s">
        <v>228</v>
      </c>
      <c r="D11" s="1" t="s">
        <v>170</v>
      </c>
      <c r="E11" s="1"/>
      <c r="F11" s="1"/>
      <c r="H11" s="1" t="s">
        <v>138</v>
      </c>
      <c r="I11" s="1"/>
      <c r="J11" s="1"/>
    </row>
    <row r="12" spans="2:10" ht="22.5" customHeight="1" x14ac:dyDescent="0.45">
      <c r="B12" s="1" t="s">
        <v>171</v>
      </c>
      <c r="C12" s="1" t="s">
        <v>180</v>
      </c>
      <c r="D12" s="1"/>
      <c r="E12" s="1"/>
      <c r="F12" s="1"/>
      <c r="H12" s="1" t="s">
        <v>10</v>
      </c>
      <c r="I12" s="1" t="s">
        <v>170</v>
      </c>
      <c r="J12" s="1" t="s">
        <v>170</v>
      </c>
    </row>
    <row r="13" spans="2:10" ht="22.5" customHeight="1" x14ac:dyDescent="0.45">
      <c r="B13" s="1" t="s">
        <v>390</v>
      </c>
      <c r="C13" s="1" t="s">
        <v>391</v>
      </c>
      <c r="D13" s="1" t="s">
        <v>170</v>
      </c>
      <c r="E13" s="1"/>
      <c r="F13" s="1"/>
      <c r="H13" s="1" t="s">
        <v>139</v>
      </c>
      <c r="I13" s="1"/>
      <c r="J13" s="1"/>
    </row>
    <row r="14" spans="2:10" ht="22.5" customHeight="1" x14ac:dyDescent="0.45">
      <c r="B14" s="1" t="s">
        <v>171</v>
      </c>
      <c r="C14" s="1" t="s">
        <v>181</v>
      </c>
      <c r="D14" s="1"/>
      <c r="E14" s="1"/>
      <c r="F14" s="1"/>
      <c r="H14" s="1" t="s">
        <v>53</v>
      </c>
      <c r="I14" s="1" t="s">
        <v>170</v>
      </c>
      <c r="J14" s="1" t="s">
        <v>170</v>
      </c>
    </row>
    <row r="15" spans="2:10" ht="22.5" customHeight="1" x14ac:dyDescent="0.45">
      <c r="B15" s="1" t="s">
        <v>171</v>
      </c>
      <c r="C15" s="1" t="s">
        <v>182</v>
      </c>
      <c r="D15" s="1"/>
      <c r="E15" s="1"/>
      <c r="F15" s="1"/>
      <c r="H15" s="1" t="s">
        <v>140</v>
      </c>
      <c r="I15" s="1"/>
      <c r="J15" s="1"/>
    </row>
    <row r="16" spans="2:10" ht="22.5" customHeight="1" x14ac:dyDescent="0.45">
      <c r="B16" s="1" t="s">
        <v>365</v>
      </c>
      <c r="C16" s="1" t="s">
        <v>367</v>
      </c>
      <c r="D16" s="1" t="s">
        <v>170</v>
      </c>
      <c r="E16" s="1"/>
      <c r="F16" s="1"/>
      <c r="H16" s="1" t="s">
        <v>49</v>
      </c>
      <c r="I16" s="1" t="s">
        <v>170</v>
      </c>
      <c r="J16" s="1" t="s">
        <v>170</v>
      </c>
    </row>
    <row r="17" spans="2:10" ht="22.5" customHeight="1" x14ac:dyDescent="0.45">
      <c r="B17" s="1" t="s">
        <v>21</v>
      </c>
      <c r="C17" s="1" t="s">
        <v>277</v>
      </c>
      <c r="D17" s="1" t="s">
        <v>170</v>
      </c>
      <c r="E17" s="1"/>
      <c r="F17" s="1"/>
      <c r="H17" s="1" t="s">
        <v>141</v>
      </c>
      <c r="I17" s="1"/>
      <c r="J17" s="1"/>
    </row>
    <row r="18" spans="2:10" ht="22.5" customHeight="1" x14ac:dyDescent="0.45">
      <c r="B18" s="1" t="s">
        <v>37</v>
      </c>
      <c r="C18" s="1" t="s">
        <v>231</v>
      </c>
      <c r="D18" s="1" t="s">
        <v>170</v>
      </c>
      <c r="E18" s="1"/>
      <c r="F18" s="1"/>
      <c r="H18" s="1" t="s">
        <v>142</v>
      </c>
      <c r="I18" s="1"/>
      <c r="J18" s="1"/>
    </row>
    <row r="19" spans="2:10" ht="22.5" customHeight="1" x14ac:dyDescent="0.45">
      <c r="B19" s="1" t="s">
        <v>5</v>
      </c>
      <c r="C19" s="1" t="s">
        <v>328</v>
      </c>
      <c r="D19" s="1" t="s">
        <v>170</v>
      </c>
      <c r="E19" s="1" t="s">
        <v>170</v>
      </c>
      <c r="F19" s="1">
        <v>2018</v>
      </c>
      <c r="H19" s="1" t="s">
        <v>143</v>
      </c>
      <c r="I19" s="1"/>
      <c r="J19" s="1"/>
    </row>
    <row r="20" spans="2:10" ht="22.5" customHeight="1" x14ac:dyDescent="0.45">
      <c r="B20" s="1" t="s">
        <v>37</v>
      </c>
      <c r="C20" s="1" t="s">
        <v>232</v>
      </c>
      <c r="D20" s="1" t="s">
        <v>170</v>
      </c>
      <c r="E20" s="1"/>
      <c r="F20" s="1"/>
      <c r="H20" s="1" t="s">
        <v>144</v>
      </c>
      <c r="I20" s="1"/>
      <c r="J20" s="1"/>
    </row>
    <row r="21" spans="2:10" ht="22.5" customHeight="1" x14ac:dyDescent="0.45">
      <c r="B21" s="1" t="s">
        <v>171</v>
      </c>
      <c r="C21" s="1" t="s">
        <v>183</v>
      </c>
      <c r="D21" s="1"/>
      <c r="E21" s="1"/>
      <c r="F21" s="1"/>
      <c r="H21" s="1" t="s">
        <v>145</v>
      </c>
      <c r="I21" s="1" t="s">
        <v>170</v>
      </c>
      <c r="J21" s="1"/>
    </row>
    <row r="22" spans="2:10" ht="22.5" customHeight="1" x14ac:dyDescent="0.45">
      <c r="B22" s="1" t="s">
        <v>171</v>
      </c>
      <c r="C22" s="1" t="s">
        <v>184</v>
      </c>
      <c r="D22" s="1"/>
      <c r="E22" s="1"/>
      <c r="F22" s="1"/>
      <c r="H22" s="1" t="s">
        <v>146</v>
      </c>
      <c r="I22" s="1"/>
      <c r="J22" s="1"/>
    </row>
    <row r="23" spans="2:10" ht="22.5" customHeight="1" x14ac:dyDescent="0.45">
      <c r="B23" s="1" t="s">
        <v>171</v>
      </c>
      <c r="C23" s="1" t="s">
        <v>185</v>
      </c>
      <c r="D23" s="1"/>
      <c r="E23" s="1"/>
      <c r="F23" s="1"/>
      <c r="H23" s="1" t="s">
        <v>147</v>
      </c>
      <c r="I23" s="1"/>
      <c r="J23" s="1"/>
    </row>
    <row r="24" spans="2:10" ht="22.5" customHeight="1" x14ac:dyDescent="0.45">
      <c r="B24" s="1" t="s">
        <v>21</v>
      </c>
      <c r="C24" s="1" t="s">
        <v>279</v>
      </c>
      <c r="D24" s="1" t="s">
        <v>170</v>
      </c>
      <c r="E24" s="1"/>
      <c r="F24" s="1"/>
      <c r="H24" s="1" t="s">
        <v>148</v>
      </c>
      <c r="I24" s="1" t="s">
        <v>170</v>
      </c>
      <c r="J24" s="1"/>
    </row>
    <row r="25" spans="2:10" ht="22.5" customHeight="1" x14ac:dyDescent="0.45">
      <c r="B25" s="1" t="s">
        <v>5</v>
      </c>
      <c r="C25" s="1" t="s">
        <v>330</v>
      </c>
      <c r="D25" s="1" t="s">
        <v>170</v>
      </c>
      <c r="E25" s="1"/>
      <c r="F25" s="1"/>
      <c r="H25" s="1" t="s">
        <v>149</v>
      </c>
      <c r="I25" s="1"/>
      <c r="J25" s="1"/>
    </row>
    <row r="26" spans="2:10" ht="22.5" customHeight="1" x14ac:dyDescent="0.45">
      <c r="B26" s="1" t="s">
        <v>171</v>
      </c>
      <c r="C26" s="1" t="s">
        <v>186</v>
      </c>
      <c r="D26" s="1"/>
      <c r="E26" s="1"/>
      <c r="F26" s="1"/>
      <c r="H26" s="1" t="s">
        <v>150</v>
      </c>
      <c r="I26" s="1"/>
      <c r="J26" s="1"/>
    </row>
    <row r="27" spans="2:10" ht="22.5" customHeight="1" x14ac:dyDescent="0.45">
      <c r="B27" s="1" t="s">
        <v>171</v>
      </c>
      <c r="C27" s="1" t="s">
        <v>188</v>
      </c>
      <c r="D27" s="1"/>
      <c r="E27" s="1"/>
      <c r="F27" s="1"/>
      <c r="H27" s="1" t="s">
        <v>151</v>
      </c>
      <c r="I27" s="1"/>
      <c r="J27" s="1"/>
    </row>
    <row r="28" spans="2:10" ht="22.5" customHeight="1" x14ac:dyDescent="0.45">
      <c r="B28" s="1" t="s">
        <v>37</v>
      </c>
      <c r="C28" s="1" t="s">
        <v>234</v>
      </c>
      <c r="D28" s="1" t="s">
        <v>170</v>
      </c>
      <c r="E28" s="1"/>
      <c r="F28" s="1"/>
      <c r="H28" s="1" t="s">
        <v>152</v>
      </c>
      <c r="I28" s="1"/>
      <c r="J28" s="1"/>
    </row>
    <row r="29" spans="2:10" ht="22.5" customHeight="1" x14ac:dyDescent="0.45">
      <c r="B29" s="1" t="s">
        <v>390</v>
      </c>
      <c r="C29" s="1" t="s">
        <v>392</v>
      </c>
      <c r="D29" s="1" t="s">
        <v>170</v>
      </c>
      <c r="E29" s="1"/>
      <c r="F29" s="1"/>
      <c r="H29" s="1" t="s">
        <v>153</v>
      </c>
      <c r="I29" s="1" t="s">
        <v>170</v>
      </c>
      <c r="J29" s="1"/>
    </row>
    <row r="30" spans="2:10" ht="22.5" customHeight="1" x14ac:dyDescent="0.45">
      <c r="B30" s="1" t="s">
        <v>21</v>
      </c>
      <c r="C30" s="1" t="s">
        <v>280</v>
      </c>
      <c r="D30" s="1" t="s">
        <v>170</v>
      </c>
      <c r="E30" s="1"/>
      <c r="F30" s="1"/>
      <c r="H30" s="1" t="s">
        <v>154</v>
      </c>
      <c r="I30" s="1"/>
      <c r="J30" s="1"/>
    </row>
    <row r="31" spans="2:10" ht="22.5" customHeight="1" x14ac:dyDescent="0.45">
      <c r="B31" s="1" t="s">
        <v>171</v>
      </c>
      <c r="C31" s="1" t="s">
        <v>175</v>
      </c>
      <c r="D31" s="1" t="s">
        <v>170</v>
      </c>
      <c r="E31" s="1"/>
      <c r="F31" s="1"/>
      <c r="H31" s="1" t="s">
        <v>66</v>
      </c>
      <c r="I31" s="1" t="s">
        <v>170</v>
      </c>
      <c r="J31" s="1" t="s">
        <v>170</v>
      </c>
    </row>
    <row r="32" spans="2:10" ht="22.5" customHeight="1" x14ac:dyDescent="0.45">
      <c r="B32" s="1" t="s">
        <v>390</v>
      </c>
      <c r="C32" s="1" t="s">
        <v>393</v>
      </c>
      <c r="D32" s="1" t="s">
        <v>170</v>
      </c>
      <c r="E32" s="1"/>
      <c r="F32" s="1"/>
      <c r="H32" s="1" t="s">
        <v>16</v>
      </c>
      <c r="I32" s="1" t="s">
        <v>170</v>
      </c>
      <c r="J32" s="1" t="s">
        <v>170</v>
      </c>
    </row>
    <row r="33" spans="2:10" ht="22.5" customHeight="1" x14ac:dyDescent="0.45">
      <c r="B33" s="1" t="s">
        <v>171</v>
      </c>
      <c r="C33" s="1" t="s">
        <v>189</v>
      </c>
      <c r="D33" s="1"/>
      <c r="E33" s="1"/>
      <c r="F33" s="1"/>
      <c r="H33" s="1" t="s">
        <v>8</v>
      </c>
      <c r="I33" s="1" t="s">
        <v>170</v>
      </c>
      <c r="J33" s="1" t="s">
        <v>170</v>
      </c>
    </row>
    <row r="34" spans="2:10" ht="22.5" customHeight="1" x14ac:dyDescent="0.45">
      <c r="B34" s="1" t="s">
        <v>37</v>
      </c>
      <c r="C34" s="1" t="s">
        <v>235</v>
      </c>
      <c r="D34" s="1" t="s">
        <v>170</v>
      </c>
      <c r="E34" s="1"/>
      <c r="F34" s="1"/>
      <c r="H34" s="1" t="s">
        <v>155</v>
      </c>
      <c r="I34" s="1"/>
      <c r="J34" s="1"/>
    </row>
    <row r="35" spans="2:10" ht="22.5" customHeight="1" x14ac:dyDescent="0.45">
      <c r="B35" s="1" t="s">
        <v>171</v>
      </c>
      <c r="C35" s="1" t="s">
        <v>191</v>
      </c>
      <c r="D35" s="1"/>
      <c r="E35" s="1"/>
      <c r="F35" s="1"/>
      <c r="H35" s="1" t="s">
        <v>13</v>
      </c>
      <c r="I35" s="1" t="s">
        <v>170</v>
      </c>
      <c r="J35" s="1" t="s">
        <v>170</v>
      </c>
    </row>
    <row r="36" spans="2:10" ht="22.5" customHeight="1" x14ac:dyDescent="0.45">
      <c r="B36" s="1" t="s">
        <v>171</v>
      </c>
      <c r="C36" s="1" t="s">
        <v>192</v>
      </c>
      <c r="D36" s="1"/>
      <c r="E36" s="1"/>
      <c r="F36" s="1"/>
      <c r="H36" s="1" t="s">
        <v>156</v>
      </c>
      <c r="I36" s="1"/>
      <c r="J36" s="1"/>
    </row>
    <row r="37" spans="2:10" ht="22.5" customHeight="1" x14ac:dyDescent="0.45">
      <c r="B37" s="1" t="s">
        <v>171</v>
      </c>
      <c r="C37" s="1" t="s">
        <v>193</v>
      </c>
      <c r="D37" s="1"/>
      <c r="E37" s="1"/>
      <c r="F37" s="1"/>
      <c r="H37" s="1" t="s">
        <v>157</v>
      </c>
      <c r="I37" s="1"/>
      <c r="J37" s="1"/>
    </row>
    <row r="38" spans="2:10" ht="22.5" customHeight="1" x14ac:dyDescent="0.45">
      <c r="B38" s="1" t="s">
        <v>37</v>
      </c>
      <c r="C38" s="1" t="s">
        <v>236</v>
      </c>
      <c r="D38" s="1" t="s">
        <v>170</v>
      </c>
      <c r="E38" s="1"/>
      <c r="F38" s="1"/>
      <c r="H38" s="1" t="s">
        <v>158</v>
      </c>
      <c r="I38" s="1"/>
      <c r="J38" s="1"/>
    </row>
    <row r="39" spans="2:10" ht="22.5" customHeight="1" x14ac:dyDescent="0.45">
      <c r="B39" s="1" t="s">
        <v>171</v>
      </c>
      <c r="C39" s="1" t="s">
        <v>194</v>
      </c>
      <c r="D39" s="1"/>
      <c r="E39" s="1"/>
      <c r="F39" s="1"/>
      <c r="H39" s="1" t="s">
        <v>159</v>
      </c>
      <c r="I39" s="1"/>
      <c r="J39" s="1"/>
    </row>
    <row r="40" spans="2:10" ht="22.5" customHeight="1" x14ac:dyDescent="0.45">
      <c r="B40" s="1" t="s">
        <v>5</v>
      </c>
      <c r="C40" s="1" t="s">
        <v>333</v>
      </c>
      <c r="D40" s="1" t="s">
        <v>170</v>
      </c>
      <c r="E40" s="1"/>
      <c r="F40" s="1"/>
      <c r="H40" s="1" t="s">
        <v>68</v>
      </c>
      <c r="I40" s="1" t="s">
        <v>170</v>
      </c>
      <c r="J40" s="1" t="s">
        <v>170</v>
      </c>
    </row>
    <row r="41" spans="2:10" ht="22.5" customHeight="1" x14ac:dyDescent="0.45">
      <c r="B41" s="1" t="s">
        <v>171</v>
      </c>
      <c r="C41" s="1" t="s">
        <v>195</v>
      </c>
      <c r="D41" s="1"/>
      <c r="E41" s="1"/>
      <c r="F41" s="1"/>
      <c r="H41" s="1" t="s">
        <v>6</v>
      </c>
      <c r="I41" s="1" t="s">
        <v>170</v>
      </c>
      <c r="J41" s="1" t="s">
        <v>170</v>
      </c>
    </row>
    <row r="42" spans="2:10" ht="22.5" customHeight="1" x14ac:dyDescent="0.45">
      <c r="B42" s="1" t="s">
        <v>171</v>
      </c>
      <c r="C42" s="1" t="s">
        <v>197</v>
      </c>
      <c r="D42" s="1"/>
      <c r="E42" s="1"/>
      <c r="F42" s="1"/>
      <c r="H42" s="1" t="s">
        <v>160</v>
      </c>
      <c r="I42" s="1"/>
      <c r="J42" s="1"/>
    </row>
    <row r="43" spans="2:10" ht="22.5" customHeight="1" x14ac:dyDescent="0.45">
      <c r="B43" s="1" t="s">
        <v>171</v>
      </c>
      <c r="C43" s="1" t="s">
        <v>198</v>
      </c>
      <c r="D43" s="1"/>
      <c r="E43" s="1"/>
      <c r="F43" s="1"/>
      <c r="H43" s="1" t="s">
        <v>161</v>
      </c>
      <c r="I43" s="1"/>
      <c r="J43" s="1"/>
    </row>
    <row r="44" spans="2:10" ht="22.5" customHeight="1" x14ac:dyDescent="0.45">
      <c r="B44" s="1" t="s">
        <v>171</v>
      </c>
      <c r="C44" s="1" t="s">
        <v>199</v>
      </c>
      <c r="D44" s="1"/>
      <c r="E44" s="1"/>
      <c r="F44" s="1"/>
      <c r="H44" s="1" t="s">
        <v>162</v>
      </c>
      <c r="I44" s="1"/>
      <c r="J44" s="1"/>
    </row>
    <row r="45" spans="2:10" ht="22.5" customHeight="1" x14ac:dyDescent="0.45">
      <c r="B45" s="1" t="s">
        <v>171</v>
      </c>
      <c r="C45" s="1" t="s">
        <v>201</v>
      </c>
      <c r="D45" s="1"/>
      <c r="E45" s="1"/>
      <c r="F45" s="1"/>
      <c r="H45" s="1" t="s">
        <v>163</v>
      </c>
      <c r="I45" s="1"/>
      <c r="J45" s="1"/>
    </row>
    <row r="46" spans="2:10" ht="22.5" customHeight="1" x14ac:dyDescent="0.45">
      <c r="B46" s="1" t="s">
        <v>390</v>
      </c>
      <c r="C46" s="1" t="s">
        <v>394</v>
      </c>
      <c r="D46" s="1" t="s">
        <v>170</v>
      </c>
      <c r="E46" s="1"/>
      <c r="F46" s="1"/>
      <c r="H46" s="1" t="s">
        <v>164</v>
      </c>
      <c r="I46" s="1" t="s">
        <v>170</v>
      </c>
      <c r="J46" s="1"/>
    </row>
    <row r="47" spans="2:10" ht="22.5" customHeight="1" x14ac:dyDescent="0.45">
      <c r="B47" s="1" t="s">
        <v>37</v>
      </c>
      <c r="C47" s="1" t="s">
        <v>237</v>
      </c>
      <c r="D47" s="1" t="s">
        <v>170</v>
      </c>
      <c r="E47" s="1" t="s">
        <v>170</v>
      </c>
      <c r="F47" s="1">
        <v>2018</v>
      </c>
      <c r="H47" s="1" t="s">
        <v>59</v>
      </c>
      <c r="I47" s="1" t="s">
        <v>170</v>
      </c>
      <c r="J47" s="1" t="s">
        <v>170</v>
      </c>
    </row>
    <row r="48" spans="2:10" ht="22.5" customHeight="1" x14ac:dyDescent="0.45">
      <c r="B48" s="1" t="s">
        <v>390</v>
      </c>
      <c r="C48" s="1" t="s">
        <v>395</v>
      </c>
      <c r="D48" s="1" t="s">
        <v>170</v>
      </c>
      <c r="E48" s="1"/>
      <c r="F48" s="1"/>
      <c r="H48" s="1" t="s">
        <v>165</v>
      </c>
      <c r="I48" s="1"/>
      <c r="J48" s="1"/>
    </row>
    <row r="49" spans="2:10" ht="22.5" customHeight="1" x14ac:dyDescent="0.45">
      <c r="B49" s="1" t="s">
        <v>171</v>
      </c>
      <c r="C49" s="1" t="s">
        <v>202</v>
      </c>
      <c r="D49" s="1"/>
      <c r="E49" s="1"/>
      <c r="F49" s="1"/>
      <c r="H49" s="1" t="s">
        <v>166</v>
      </c>
      <c r="I49" s="1"/>
      <c r="J49" s="1"/>
    </row>
    <row r="50" spans="2:10" ht="22.5" customHeight="1" x14ac:dyDescent="0.45">
      <c r="B50" s="1" t="s">
        <v>171</v>
      </c>
      <c r="C50" s="1" t="s">
        <v>203</v>
      </c>
      <c r="D50" s="1"/>
      <c r="E50" s="1"/>
      <c r="F50" s="1"/>
      <c r="H50" s="1" t="s">
        <v>77</v>
      </c>
      <c r="I50" s="1" t="s">
        <v>170</v>
      </c>
      <c r="J50" s="1" t="s">
        <v>170</v>
      </c>
    </row>
    <row r="51" spans="2:10" ht="22.5" customHeight="1" x14ac:dyDescent="0.45">
      <c r="B51" s="1" t="s">
        <v>5</v>
      </c>
      <c r="C51" s="1" t="s">
        <v>335</v>
      </c>
      <c r="D51" s="1" t="s">
        <v>170</v>
      </c>
      <c r="E51" s="1"/>
      <c r="F51" s="1"/>
      <c r="H51" s="1" t="s">
        <v>167</v>
      </c>
      <c r="I51" s="1"/>
      <c r="J51" s="1"/>
    </row>
    <row r="52" spans="2:10" ht="22.5" customHeight="1" x14ac:dyDescent="0.45">
      <c r="B52" s="1" t="s">
        <v>171</v>
      </c>
      <c r="C52" s="1" t="s">
        <v>204</v>
      </c>
      <c r="D52" s="1"/>
      <c r="E52" s="1"/>
      <c r="F52" s="1"/>
      <c r="H52" s="1" t="s">
        <v>168</v>
      </c>
      <c r="I52" s="1"/>
      <c r="J52" s="1"/>
    </row>
    <row r="53" spans="2:10" ht="22.5" customHeight="1" x14ac:dyDescent="0.45">
      <c r="B53" s="1" t="s">
        <v>21</v>
      </c>
      <c r="C53" s="1" t="s">
        <v>282</v>
      </c>
      <c r="D53" s="1" t="s">
        <v>170</v>
      </c>
      <c r="E53" s="1"/>
      <c r="F53" s="1"/>
      <c r="H53" s="1" t="s">
        <v>169</v>
      </c>
      <c r="I53" s="1" t="s">
        <v>170</v>
      </c>
      <c r="J53" s="1"/>
    </row>
    <row r="54" spans="2:10" ht="22.5" customHeight="1" x14ac:dyDescent="0.45">
      <c r="B54" s="1" t="s">
        <v>5</v>
      </c>
      <c r="C54" s="1" t="s">
        <v>336</v>
      </c>
      <c r="D54" s="1" t="s">
        <v>170</v>
      </c>
      <c r="E54" s="1"/>
      <c r="F54" s="1"/>
      <c r="H54" s="1"/>
      <c r="I54" s="1"/>
      <c r="J54" s="1"/>
    </row>
    <row r="55" spans="2:10" ht="22.5" customHeight="1" x14ac:dyDescent="0.45">
      <c r="B55" s="1" t="s">
        <v>5</v>
      </c>
      <c r="C55" s="1" t="s">
        <v>337</v>
      </c>
      <c r="D55" s="1" t="s">
        <v>170</v>
      </c>
      <c r="E55" s="1"/>
      <c r="F55" s="1"/>
      <c r="H55" s="1"/>
      <c r="I55" s="1"/>
      <c r="J55" s="1"/>
    </row>
    <row r="56" spans="2:10" ht="22.5" customHeight="1" x14ac:dyDescent="0.45">
      <c r="B56" s="1" t="s">
        <v>171</v>
      </c>
      <c r="C56" s="1" t="s">
        <v>206</v>
      </c>
      <c r="D56" s="1"/>
      <c r="E56" s="1"/>
      <c r="F56" s="1"/>
      <c r="H56" s="1"/>
      <c r="I56" s="1"/>
      <c r="J56" s="1"/>
    </row>
    <row r="57" spans="2:10" ht="22.5" customHeight="1" x14ac:dyDescent="0.45">
      <c r="B57" s="1" t="s">
        <v>21</v>
      </c>
      <c r="C57" s="1" t="s">
        <v>284</v>
      </c>
      <c r="D57" s="1" t="s">
        <v>170</v>
      </c>
      <c r="E57" s="1"/>
      <c r="F57" s="1"/>
      <c r="H57" s="1"/>
      <c r="I57" s="1"/>
      <c r="J57" s="1"/>
    </row>
    <row r="58" spans="2:10" ht="22.5" customHeight="1" x14ac:dyDescent="0.45">
      <c r="B58" s="1" t="s">
        <v>171</v>
      </c>
      <c r="C58" s="1" t="s">
        <v>208</v>
      </c>
      <c r="D58" s="1"/>
      <c r="E58" s="1"/>
      <c r="F58" s="1"/>
      <c r="H58" s="1"/>
      <c r="I58" s="1"/>
      <c r="J58" s="1"/>
    </row>
    <row r="59" spans="2:10" ht="22.5" customHeight="1" x14ac:dyDescent="0.45">
      <c r="B59" s="1" t="s">
        <v>171</v>
      </c>
      <c r="C59" s="1" t="s">
        <v>209</v>
      </c>
      <c r="D59" s="1"/>
      <c r="E59" s="1"/>
      <c r="F59" s="1"/>
      <c r="H59" s="1"/>
      <c r="I59" s="1"/>
      <c r="J59" s="1"/>
    </row>
    <row r="60" spans="2:10" ht="22.5" customHeight="1" x14ac:dyDescent="0.45">
      <c r="B60" s="1" t="s">
        <v>171</v>
      </c>
      <c r="C60" s="1" t="s">
        <v>210</v>
      </c>
      <c r="D60" s="1"/>
      <c r="E60" s="1"/>
      <c r="F60" s="1"/>
      <c r="H60" s="1"/>
      <c r="I60" s="1"/>
      <c r="J60" s="1"/>
    </row>
    <row r="61" spans="2:10" ht="22.5" customHeight="1" x14ac:dyDescent="0.45">
      <c r="B61" s="1" t="s">
        <v>171</v>
      </c>
      <c r="C61" s="1" t="s">
        <v>212</v>
      </c>
      <c r="D61" s="1"/>
      <c r="E61" s="1"/>
      <c r="F61" s="1"/>
      <c r="H61" s="1"/>
      <c r="I61" s="1"/>
      <c r="J61" s="1"/>
    </row>
    <row r="62" spans="2:10" ht="22.5" customHeight="1" x14ac:dyDescent="0.45">
      <c r="B62" s="1" t="s">
        <v>171</v>
      </c>
      <c r="C62" s="1" t="s">
        <v>214</v>
      </c>
      <c r="D62" s="1"/>
      <c r="E62" s="1"/>
      <c r="F62" s="1"/>
      <c r="H62" s="1"/>
      <c r="I62" s="1"/>
      <c r="J62" s="1"/>
    </row>
    <row r="63" spans="2:10" ht="22.5" customHeight="1" x14ac:dyDescent="0.45">
      <c r="B63" s="1" t="s">
        <v>390</v>
      </c>
      <c r="C63" s="1" t="s">
        <v>396</v>
      </c>
      <c r="D63" s="1" t="s">
        <v>170</v>
      </c>
      <c r="E63" s="1"/>
      <c r="F63" s="1"/>
      <c r="H63" s="1"/>
      <c r="I63" s="1"/>
      <c r="J63" s="1"/>
    </row>
    <row r="64" spans="2:10" ht="22.5" customHeight="1" x14ac:dyDescent="0.45">
      <c r="B64" s="1" t="s">
        <v>171</v>
      </c>
      <c r="C64" s="1" t="s">
        <v>187</v>
      </c>
      <c r="D64" s="1" t="s">
        <v>170</v>
      </c>
      <c r="E64" s="1"/>
      <c r="F64" s="1"/>
      <c r="H64" s="41">
        <f>SUBTOTAL(103,Table271011[State])</f>
        <v>50</v>
      </c>
      <c r="I64" s="42">
        <f>SUBTOTAL(103,Table271011[Do I Want to Visit?])</f>
        <v>20</v>
      </c>
      <c r="J64" s="42">
        <f>SUBTOTAL(103,Table271011[Have I Visited?])</f>
        <v>13</v>
      </c>
    </row>
    <row r="65" spans="2:10" ht="22.5" customHeight="1" x14ac:dyDescent="0.45">
      <c r="B65" s="1" t="s">
        <v>5</v>
      </c>
      <c r="C65" s="1" t="s">
        <v>340</v>
      </c>
      <c r="D65" s="1" t="s">
        <v>170</v>
      </c>
      <c r="E65" s="1"/>
      <c r="F65" s="1"/>
      <c r="H65" s="1"/>
      <c r="I65" s="1"/>
      <c r="J65" s="1"/>
    </row>
    <row r="66" spans="2:10" ht="22.5" customHeight="1" x14ac:dyDescent="0.45">
      <c r="B66" s="1" t="s">
        <v>21</v>
      </c>
      <c r="C66" s="1" t="s">
        <v>27</v>
      </c>
      <c r="D66" s="1" t="s">
        <v>170</v>
      </c>
      <c r="E66" s="1" t="s">
        <v>170</v>
      </c>
      <c r="F66" s="1">
        <v>2018</v>
      </c>
      <c r="H66" s="1"/>
      <c r="I66" s="1"/>
      <c r="J66" s="1"/>
    </row>
    <row r="67" spans="2:10" ht="22.5" customHeight="1" x14ac:dyDescent="0.45">
      <c r="B67" s="1" t="s">
        <v>171</v>
      </c>
      <c r="C67" s="1" t="s">
        <v>215</v>
      </c>
      <c r="D67" s="1"/>
      <c r="E67" s="1"/>
      <c r="F67" s="1"/>
      <c r="H67" s="1"/>
      <c r="I67" s="1"/>
      <c r="J67" s="1"/>
    </row>
    <row r="68" spans="2:10" ht="22.5" customHeight="1" x14ac:dyDescent="0.45">
      <c r="B68" s="1" t="s">
        <v>171</v>
      </c>
      <c r="C68" s="1" t="s">
        <v>216</v>
      </c>
      <c r="D68" s="1"/>
      <c r="E68" s="1"/>
      <c r="F68" s="1"/>
      <c r="H68" s="1"/>
      <c r="I68" s="1"/>
      <c r="J68" s="1"/>
    </row>
    <row r="69" spans="2:10" ht="22.5" customHeight="1" x14ac:dyDescent="0.45">
      <c r="B69" s="1" t="s">
        <v>171</v>
      </c>
      <c r="C69" s="1" t="s">
        <v>217</v>
      </c>
      <c r="D69" s="1"/>
      <c r="E69" s="1"/>
      <c r="F69" s="1"/>
      <c r="H69" s="1"/>
      <c r="I69" s="1"/>
      <c r="J69" s="1"/>
    </row>
    <row r="70" spans="2:10" ht="22.5" customHeight="1" x14ac:dyDescent="0.45">
      <c r="B70" s="1" t="s">
        <v>171</v>
      </c>
      <c r="C70" s="1" t="s">
        <v>190</v>
      </c>
      <c r="D70" s="1" t="s">
        <v>170</v>
      </c>
      <c r="E70" s="1"/>
      <c r="F70" s="1"/>
      <c r="H70" s="1"/>
      <c r="I70" s="1"/>
      <c r="J70" s="1"/>
    </row>
    <row r="71" spans="2:10" ht="22.5" customHeight="1" x14ac:dyDescent="0.45">
      <c r="B71" s="1" t="s">
        <v>171</v>
      </c>
      <c r="C71" s="1" t="s">
        <v>218</v>
      </c>
      <c r="D71" s="1"/>
      <c r="E71" s="1"/>
      <c r="F71" s="1"/>
      <c r="H71" s="1"/>
      <c r="I71" s="1"/>
      <c r="J71" s="1"/>
    </row>
    <row r="72" spans="2:10" ht="22.5" customHeight="1" x14ac:dyDescent="0.45">
      <c r="B72" s="1" t="s">
        <v>21</v>
      </c>
      <c r="C72" s="1" t="s">
        <v>287</v>
      </c>
      <c r="D72" s="1" t="s">
        <v>170</v>
      </c>
      <c r="E72" s="1"/>
      <c r="F72" s="1"/>
      <c r="H72" s="1"/>
      <c r="I72" s="1"/>
      <c r="J72" s="1"/>
    </row>
    <row r="73" spans="2:10" ht="22.5" customHeight="1" x14ac:dyDescent="0.45">
      <c r="B73" s="1" t="s">
        <v>171</v>
      </c>
      <c r="C73" s="1" t="s">
        <v>220</v>
      </c>
      <c r="D73" s="1"/>
      <c r="E73" s="1"/>
      <c r="F73" s="1"/>
      <c r="H73" s="1"/>
      <c r="I73" s="1"/>
      <c r="J73" s="1"/>
    </row>
    <row r="74" spans="2:10" ht="22.5" customHeight="1" x14ac:dyDescent="0.45">
      <c r="B74" s="1" t="s">
        <v>21</v>
      </c>
      <c r="C74" s="1" t="s">
        <v>288</v>
      </c>
      <c r="D74" s="1" t="s">
        <v>170</v>
      </c>
      <c r="E74" s="1"/>
      <c r="F74" s="1"/>
      <c r="H74" s="1"/>
      <c r="I74" s="1"/>
      <c r="J74" s="1"/>
    </row>
    <row r="75" spans="2:10" ht="22.5" customHeight="1" x14ac:dyDescent="0.45">
      <c r="B75" s="1" t="s">
        <v>21</v>
      </c>
      <c r="C75" s="1" t="s">
        <v>289</v>
      </c>
      <c r="D75" s="1" t="s">
        <v>170</v>
      </c>
      <c r="E75" s="1"/>
      <c r="F75" s="1"/>
      <c r="H75" s="1"/>
      <c r="I75" s="1"/>
      <c r="J75" s="1"/>
    </row>
    <row r="76" spans="2:10" ht="22.5" customHeight="1" x14ac:dyDescent="0.45">
      <c r="B76" s="1" t="s">
        <v>171</v>
      </c>
      <c r="C76" s="1" t="s">
        <v>221</v>
      </c>
      <c r="D76" s="1"/>
      <c r="E76" s="1"/>
      <c r="F76" s="1"/>
      <c r="H76" s="1"/>
      <c r="I76" s="1"/>
      <c r="J76" s="1"/>
    </row>
    <row r="77" spans="2:10" ht="22.5" customHeight="1" x14ac:dyDescent="0.45">
      <c r="B77" s="1" t="s">
        <v>365</v>
      </c>
      <c r="C77" s="1" t="s">
        <v>370</v>
      </c>
      <c r="D77" s="1" t="s">
        <v>170</v>
      </c>
      <c r="E77" s="1"/>
      <c r="F77" s="1"/>
      <c r="H77" s="1"/>
      <c r="I77" s="1"/>
      <c r="J77" s="1"/>
    </row>
    <row r="78" spans="2:10" ht="22.5" customHeight="1" x14ac:dyDescent="0.45">
      <c r="B78" s="1" t="s">
        <v>171</v>
      </c>
      <c r="C78" s="1" t="s">
        <v>223</v>
      </c>
      <c r="D78" s="1"/>
      <c r="E78" s="1"/>
      <c r="F78" s="1"/>
      <c r="H78" s="1"/>
      <c r="I78" s="1"/>
      <c r="J78" s="1"/>
    </row>
    <row r="79" spans="2:10" ht="22.5" customHeight="1" x14ac:dyDescent="0.45">
      <c r="B79" s="1" t="s">
        <v>171</v>
      </c>
      <c r="C79" s="1" t="s">
        <v>225</v>
      </c>
      <c r="D79" s="1"/>
      <c r="E79" s="1"/>
      <c r="F79" s="1"/>
      <c r="H79" s="1"/>
      <c r="I79" s="1"/>
      <c r="J79" s="1"/>
    </row>
    <row r="80" spans="2:10" ht="22.5" customHeight="1" x14ac:dyDescent="0.45">
      <c r="B80" s="1" t="s">
        <v>171</v>
      </c>
      <c r="C80" s="1" t="s">
        <v>226</v>
      </c>
      <c r="D80" s="1"/>
      <c r="E80" s="1"/>
      <c r="F80" s="1"/>
      <c r="H80" s="1"/>
      <c r="I80" s="1"/>
      <c r="J80" s="1"/>
    </row>
    <row r="81" spans="2:10" ht="22.5" customHeight="1" x14ac:dyDescent="0.45">
      <c r="B81" s="1" t="s">
        <v>21</v>
      </c>
      <c r="C81" s="1" t="s">
        <v>290</v>
      </c>
      <c r="D81" s="1" t="s">
        <v>170</v>
      </c>
      <c r="E81" s="1"/>
      <c r="F81" s="1"/>
      <c r="H81" s="1"/>
      <c r="I81" s="1"/>
      <c r="J81" s="1"/>
    </row>
    <row r="82" spans="2:10" ht="22.5" customHeight="1" x14ac:dyDescent="0.45">
      <c r="B82" s="1" t="s">
        <v>37</v>
      </c>
      <c r="C82" s="1" t="s">
        <v>229</v>
      </c>
      <c r="D82" s="1"/>
      <c r="E82" s="1"/>
      <c r="F82" s="1"/>
      <c r="H82" s="1"/>
      <c r="I82" s="1"/>
      <c r="J82" s="1"/>
    </row>
    <row r="83" spans="2:10" ht="22.5" customHeight="1" x14ac:dyDescent="0.45">
      <c r="B83" s="1" t="s">
        <v>21</v>
      </c>
      <c r="C83" s="1" t="s">
        <v>291</v>
      </c>
      <c r="D83" s="1" t="s">
        <v>170</v>
      </c>
      <c r="E83" s="1"/>
      <c r="F83" s="1"/>
      <c r="H83" s="1"/>
      <c r="I83" s="1"/>
      <c r="J83" s="1"/>
    </row>
    <row r="84" spans="2:10" ht="22.5" customHeight="1" x14ac:dyDescent="0.45">
      <c r="B84" s="1" t="s">
        <v>21</v>
      </c>
      <c r="C84" s="1" t="s">
        <v>292</v>
      </c>
      <c r="D84" s="1" t="s">
        <v>170</v>
      </c>
      <c r="E84" s="1"/>
      <c r="F84" s="1"/>
      <c r="H84" s="1"/>
      <c r="I84" s="1"/>
      <c r="J84" s="1"/>
    </row>
    <row r="85" spans="2:10" ht="22.5" customHeight="1" x14ac:dyDescent="0.45">
      <c r="B85" s="1" t="s">
        <v>5</v>
      </c>
      <c r="C85" s="1" t="s">
        <v>341</v>
      </c>
      <c r="D85" s="1" t="s">
        <v>170</v>
      </c>
      <c r="E85" s="1"/>
      <c r="F85" s="1"/>
      <c r="H85" s="1"/>
      <c r="I85" s="1"/>
      <c r="J85" s="1"/>
    </row>
    <row r="86" spans="2:10" ht="22.5" customHeight="1" x14ac:dyDescent="0.45">
      <c r="B86" s="1" t="s">
        <v>37</v>
      </c>
      <c r="C86" s="1" t="s">
        <v>230</v>
      </c>
      <c r="D86" s="1"/>
      <c r="E86" s="1"/>
      <c r="F86" s="1"/>
      <c r="H86" s="1"/>
      <c r="I86" s="1"/>
      <c r="J86" s="1"/>
    </row>
    <row r="87" spans="2:10" ht="22.5" customHeight="1" x14ac:dyDescent="0.45">
      <c r="B87" s="1" t="s">
        <v>37</v>
      </c>
      <c r="C87" s="1" t="s">
        <v>233</v>
      </c>
      <c r="D87" s="1"/>
      <c r="E87" s="1"/>
      <c r="F87" s="1"/>
      <c r="H87" s="1"/>
      <c r="I87" s="1"/>
      <c r="J87" s="1"/>
    </row>
    <row r="88" spans="2:10" ht="22.5" customHeight="1" x14ac:dyDescent="0.45">
      <c r="B88" s="1" t="s">
        <v>37</v>
      </c>
      <c r="C88" s="1" t="s">
        <v>139</v>
      </c>
      <c r="D88" s="1"/>
      <c r="E88" s="1"/>
      <c r="F88" s="1"/>
      <c r="H88" s="1"/>
      <c r="I88" s="1"/>
      <c r="J88" s="1"/>
    </row>
    <row r="89" spans="2:10" ht="22.5" customHeight="1" x14ac:dyDescent="0.45">
      <c r="B89" s="1" t="s">
        <v>5</v>
      </c>
      <c r="C89" s="1" t="s">
        <v>344</v>
      </c>
      <c r="D89" s="1" t="s">
        <v>170</v>
      </c>
      <c r="E89" s="1"/>
      <c r="F89" s="1"/>
      <c r="H89" s="1"/>
      <c r="I89" s="1"/>
      <c r="J89" s="1"/>
    </row>
    <row r="90" spans="2:10" ht="22.5" customHeight="1" x14ac:dyDescent="0.45">
      <c r="B90" s="1" t="s">
        <v>37</v>
      </c>
      <c r="C90" s="1" t="s">
        <v>240</v>
      </c>
      <c r="D90" s="1"/>
      <c r="E90" s="1"/>
      <c r="F90" s="1"/>
      <c r="H90" s="1"/>
      <c r="I90" s="1"/>
      <c r="J90" s="1"/>
    </row>
    <row r="91" spans="2:10" ht="22.5" customHeight="1" x14ac:dyDescent="0.45">
      <c r="B91" s="1" t="s">
        <v>37</v>
      </c>
      <c r="C91" s="1" t="s">
        <v>241</v>
      </c>
      <c r="D91" s="1"/>
      <c r="E91" s="1"/>
      <c r="F91" s="1"/>
      <c r="H91" s="1"/>
      <c r="I91" s="1"/>
      <c r="J91" s="1"/>
    </row>
    <row r="92" spans="2:10" ht="22.5" customHeight="1" x14ac:dyDescent="0.45">
      <c r="B92" s="1" t="s">
        <v>37</v>
      </c>
      <c r="C92" s="1" t="s">
        <v>245</v>
      </c>
      <c r="D92" s="1"/>
      <c r="E92" s="1"/>
      <c r="F92" s="1"/>
      <c r="H92" s="1"/>
      <c r="I92" s="1"/>
      <c r="J92" s="1"/>
    </row>
    <row r="93" spans="2:10" ht="22.5" customHeight="1" x14ac:dyDescent="0.45">
      <c r="B93" s="1" t="s">
        <v>37</v>
      </c>
      <c r="C93" s="1" t="s">
        <v>246</v>
      </c>
      <c r="D93" s="1"/>
      <c r="E93" s="1"/>
      <c r="F93" s="1"/>
      <c r="H93" s="1"/>
      <c r="I93" s="1"/>
      <c r="J93" s="1"/>
    </row>
    <row r="94" spans="2:10" ht="22.5" customHeight="1" x14ac:dyDescent="0.45">
      <c r="B94" s="1" t="s">
        <v>37</v>
      </c>
      <c r="C94" s="1" t="s">
        <v>247</v>
      </c>
      <c r="D94" s="1"/>
      <c r="E94" s="1"/>
      <c r="F94" s="1"/>
      <c r="H94" s="1"/>
      <c r="I94" s="1"/>
      <c r="J94" s="1"/>
    </row>
    <row r="95" spans="2:10" ht="22.5" customHeight="1" x14ac:dyDescent="0.45">
      <c r="B95" s="1" t="s">
        <v>21</v>
      </c>
      <c r="C95" s="1" t="s">
        <v>293</v>
      </c>
      <c r="D95" s="1" t="s">
        <v>170</v>
      </c>
      <c r="E95" s="1"/>
      <c r="F95" s="1"/>
      <c r="H95" s="1"/>
      <c r="I95" s="1"/>
      <c r="J95" s="1"/>
    </row>
    <row r="96" spans="2:10" ht="22.5" customHeight="1" x14ac:dyDescent="0.45">
      <c r="B96" s="1" t="s">
        <v>21</v>
      </c>
      <c r="C96" s="1" t="s">
        <v>294</v>
      </c>
      <c r="D96" s="1" t="s">
        <v>170</v>
      </c>
      <c r="E96" s="1" t="s">
        <v>170</v>
      </c>
      <c r="F96" s="1">
        <v>2019</v>
      </c>
      <c r="H96" s="1"/>
      <c r="I96" s="1"/>
      <c r="J96" s="1"/>
    </row>
    <row r="97" spans="2:10" ht="22.5" customHeight="1" x14ac:dyDescent="0.45">
      <c r="B97" s="1" t="s">
        <v>37</v>
      </c>
      <c r="C97" s="1" t="s">
        <v>238</v>
      </c>
      <c r="D97" s="1" t="s">
        <v>170</v>
      </c>
      <c r="E97" s="1"/>
      <c r="F97" s="1"/>
      <c r="H97" s="1"/>
      <c r="I97" s="1"/>
      <c r="J97" s="1"/>
    </row>
    <row r="98" spans="2:10" ht="22.5" customHeight="1" x14ac:dyDescent="0.45">
      <c r="B98" s="1" t="s">
        <v>37</v>
      </c>
      <c r="C98" s="1" t="s">
        <v>239</v>
      </c>
      <c r="D98" s="1" t="s">
        <v>170</v>
      </c>
      <c r="E98" s="1"/>
      <c r="F98" s="1"/>
      <c r="H98" s="1"/>
      <c r="I98" s="1"/>
      <c r="J98" s="1"/>
    </row>
    <row r="99" spans="2:10" ht="22.5" customHeight="1" x14ac:dyDescent="0.45">
      <c r="B99" s="1" t="s">
        <v>37</v>
      </c>
      <c r="C99" s="1" t="s">
        <v>249</v>
      </c>
      <c r="D99" s="1"/>
      <c r="E99" s="1"/>
      <c r="F99" s="1"/>
      <c r="H99" s="1"/>
      <c r="I99" s="1"/>
      <c r="J99" s="1"/>
    </row>
    <row r="100" spans="2:10" ht="22.5" customHeight="1" x14ac:dyDescent="0.45">
      <c r="B100" s="1" t="s">
        <v>37</v>
      </c>
      <c r="C100" s="1" t="s">
        <v>251</v>
      </c>
      <c r="D100" s="1"/>
      <c r="E100" s="1"/>
      <c r="F100" s="1"/>
      <c r="H100" s="1"/>
      <c r="I100" s="1"/>
      <c r="J100" s="1"/>
    </row>
    <row r="101" spans="2:10" ht="22.5" customHeight="1" x14ac:dyDescent="0.45">
      <c r="B101" s="1" t="s">
        <v>21</v>
      </c>
      <c r="C101" s="1" t="s">
        <v>295</v>
      </c>
      <c r="D101" s="1" t="s">
        <v>170</v>
      </c>
      <c r="E101" s="1" t="s">
        <v>170</v>
      </c>
      <c r="F101" s="1">
        <v>2018</v>
      </c>
      <c r="H101" s="1"/>
      <c r="I101" s="1"/>
      <c r="J101" s="1"/>
    </row>
    <row r="102" spans="2:10" ht="22.5" customHeight="1" x14ac:dyDescent="0.45">
      <c r="B102" s="1" t="s">
        <v>37</v>
      </c>
      <c r="C102" s="1" t="s">
        <v>242</v>
      </c>
      <c r="D102" s="1" t="s">
        <v>170</v>
      </c>
      <c r="E102" s="1"/>
      <c r="F102" s="1"/>
      <c r="H102" s="1"/>
      <c r="I102" s="1"/>
      <c r="J102" s="1"/>
    </row>
    <row r="103" spans="2:10" ht="22.5" customHeight="1" x14ac:dyDescent="0.45">
      <c r="B103" s="1" t="s">
        <v>21</v>
      </c>
      <c r="C103" s="1" t="s">
        <v>296</v>
      </c>
      <c r="D103" s="1" t="s">
        <v>170</v>
      </c>
      <c r="E103" s="1"/>
      <c r="F103" s="1"/>
      <c r="H103" s="1"/>
      <c r="I103" s="1"/>
      <c r="J103" s="1"/>
    </row>
    <row r="104" spans="2:10" ht="22.5" customHeight="1" x14ac:dyDescent="0.45">
      <c r="B104" s="1" t="s">
        <v>37</v>
      </c>
      <c r="C104" s="1" t="s">
        <v>257</v>
      </c>
      <c r="D104" s="1"/>
      <c r="E104" s="1"/>
      <c r="F104" s="1"/>
      <c r="H104" s="1"/>
      <c r="I104" s="1"/>
      <c r="J104" s="1"/>
    </row>
    <row r="105" spans="2:10" ht="22.5" customHeight="1" x14ac:dyDescent="0.45">
      <c r="B105" s="1" t="s">
        <v>37</v>
      </c>
      <c r="C105" s="1" t="s">
        <v>243</v>
      </c>
      <c r="D105" s="1" t="s">
        <v>170</v>
      </c>
      <c r="E105" s="1"/>
      <c r="F105" s="1"/>
      <c r="H105" s="1"/>
      <c r="I105" s="1"/>
      <c r="J105" s="1"/>
    </row>
    <row r="106" spans="2:10" ht="22.5" customHeight="1" x14ac:dyDescent="0.45">
      <c r="B106" s="1" t="s">
        <v>37</v>
      </c>
      <c r="C106" s="1" t="s">
        <v>244</v>
      </c>
      <c r="D106" s="1" t="s">
        <v>170</v>
      </c>
      <c r="E106" s="1"/>
      <c r="F106" s="1"/>
      <c r="H106" s="1"/>
      <c r="I106" s="1"/>
      <c r="J106" s="1"/>
    </row>
    <row r="107" spans="2:10" ht="22.5" customHeight="1" x14ac:dyDescent="0.45">
      <c r="B107" s="1" t="s">
        <v>37</v>
      </c>
      <c r="C107" s="1" t="s">
        <v>258</v>
      </c>
      <c r="D107" s="1"/>
      <c r="E107" s="1"/>
      <c r="F107" s="1"/>
      <c r="H107" s="1"/>
      <c r="I107" s="1"/>
      <c r="J107" s="1"/>
    </row>
    <row r="108" spans="2:10" ht="22.5" customHeight="1" x14ac:dyDescent="0.45">
      <c r="B108" s="1" t="s">
        <v>171</v>
      </c>
      <c r="C108" s="1" t="s">
        <v>196</v>
      </c>
      <c r="D108" s="1" t="s">
        <v>170</v>
      </c>
      <c r="E108" s="1"/>
      <c r="F108" s="1"/>
      <c r="H108" s="1"/>
      <c r="I108" s="1"/>
      <c r="J108" s="1"/>
    </row>
    <row r="109" spans="2:10" ht="22.5" customHeight="1" x14ac:dyDescent="0.45">
      <c r="B109" s="1" t="s">
        <v>37</v>
      </c>
      <c r="C109" s="1" t="s">
        <v>265</v>
      </c>
      <c r="D109" s="1"/>
      <c r="E109" s="1"/>
      <c r="F109" s="1"/>
      <c r="H109" s="1"/>
      <c r="I109" s="1"/>
      <c r="J109" s="1"/>
    </row>
    <row r="110" spans="2:10" ht="22.5" customHeight="1" x14ac:dyDescent="0.45">
      <c r="B110" s="1" t="s">
        <v>37</v>
      </c>
      <c r="C110" s="1" t="s">
        <v>267</v>
      </c>
      <c r="D110" s="1"/>
      <c r="E110" s="1"/>
      <c r="F110" s="1"/>
      <c r="H110" s="1"/>
      <c r="I110" s="1"/>
      <c r="J110" s="1"/>
    </row>
    <row r="111" spans="2:10" ht="22.5" customHeight="1" x14ac:dyDescent="0.45">
      <c r="B111" s="1" t="s">
        <v>37</v>
      </c>
      <c r="C111" s="1" t="s">
        <v>269</v>
      </c>
      <c r="D111" s="1"/>
      <c r="E111" s="1"/>
      <c r="F111" s="1"/>
      <c r="H111" s="1"/>
      <c r="I111" s="1"/>
      <c r="J111" s="1"/>
    </row>
    <row r="112" spans="2:10" ht="22.5" customHeight="1" x14ac:dyDescent="0.45">
      <c r="B112" s="1" t="s">
        <v>37</v>
      </c>
      <c r="C112" s="1" t="s">
        <v>248</v>
      </c>
      <c r="D112" s="1" t="s">
        <v>170</v>
      </c>
      <c r="E112" s="1"/>
      <c r="F112" s="1"/>
      <c r="H112" s="1"/>
      <c r="I112" s="1"/>
      <c r="J112" s="1"/>
    </row>
    <row r="113" spans="2:10" ht="22.5" customHeight="1" x14ac:dyDescent="0.45">
      <c r="B113" s="1" t="s">
        <v>37</v>
      </c>
      <c r="C113" s="1" t="s">
        <v>270</v>
      </c>
      <c r="D113" s="1"/>
      <c r="E113" s="1"/>
      <c r="F113" s="1"/>
      <c r="H113" s="1"/>
      <c r="I113" s="1"/>
      <c r="J113" s="1"/>
    </row>
    <row r="114" spans="2:10" ht="22.5" customHeight="1" x14ac:dyDescent="0.45">
      <c r="B114" s="1" t="s">
        <v>37</v>
      </c>
      <c r="C114" s="1" t="s">
        <v>272</v>
      </c>
      <c r="D114" s="1"/>
      <c r="E114" s="1"/>
      <c r="F114" s="1"/>
      <c r="H114" s="1"/>
      <c r="I114" s="1"/>
      <c r="J114" s="1"/>
    </row>
    <row r="115" spans="2:10" ht="22.5" customHeight="1" x14ac:dyDescent="0.45">
      <c r="B115" s="1" t="s">
        <v>21</v>
      </c>
      <c r="C115" s="1" t="s">
        <v>275</v>
      </c>
      <c r="D115" s="1"/>
      <c r="E115" s="1"/>
      <c r="F115" s="1"/>
      <c r="H115" s="1"/>
      <c r="I115" s="1"/>
      <c r="J115" s="1"/>
    </row>
    <row r="116" spans="2:10" ht="22.5" customHeight="1" x14ac:dyDescent="0.45">
      <c r="B116" s="1" t="s">
        <v>21</v>
      </c>
      <c r="C116" s="1" t="s">
        <v>276</v>
      </c>
      <c r="D116" s="1"/>
      <c r="E116" s="1"/>
      <c r="F116" s="1"/>
      <c r="H116" s="1"/>
      <c r="I116" s="1"/>
      <c r="J116" s="1"/>
    </row>
    <row r="117" spans="2:10" ht="22.5" customHeight="1" x14ac:dyDescent="0.45">
      <c r="B117" s="1" t="s">
        <v>21</v>
      </c>
      <c r="C117" s="5" t="s">
        <v>278</v>
      </c>
      <c r="D117" s="1"/>
      <c r="E117" s="1"/>
      <c r="F117" s="1"/>
      <c r="H117" s="1"/>
      <c r="I117" s="1"/>
      <c r="J117" s="1"/>
    </row>
    <row r="118" spans="2:10" ht="22.5" customHeight="1" x14ac:dyDescent="0.45">
      <c r="B118" s="1" t="s">
        <v>21</v>
      </c>
      <c r="C118" s="1" t="s">
        <v>281</v>
      </c>
      <c r="D118" s="1"/>
      <c r="E118" s="1"/>
      <c r="F118" s="1"/>
      <c r="H118" s="1"/>
      <c r="I118" s="1"/>
      <c r="J118" s="1"/>
    </row>
    <row r="119" spans="2:10" ht="22.5" customHeight="1" x14ac:dyDescent="0.45">
      <c r="B119" s="1" t="s">
        <v>21</v>
      </c>
      <c r="C119" s="5" t="s">
        <v>283</v>
      </c>
      <c r="D119" s="1"/>
      <c r="E119" s="1"/>
      <c r="F119" s="1"/>
      <c r="H119" s="1"/>
      <c r="I119" s="1"/>
      <c r="J119" s="1"/>
    </row>
    <row r="120" spans="2:10" ht="22.5" customHeight="1" x14ac:dyDescent="0.45">
      <c r="B120" s="1" t="s">
        <v>21</v>
      </c>
      <c r="C120" s="1" t="s">
        <v>285</v>
      </c>
      <c r="D120" s="1"/>
      <c r="E120" s="1"/>
      <c r="F120" s="1"/>
      <c r="H120" s="1"/>
      <c r="I120" s="1"/>
      <c r="J120" s="1"/>
    </row>
    <row r="121" spans="2:10" ht="22.5" customHeight="1" x14ac:dyDescent="0.45">
      <c r="B121" s="1" t="s">
        <v>21</v>
      </c>
      <c r="C121" s="1" t="s">
        <v>301</v>
      </c>
      <c r="D121" s="1" t="s">
        <v>170</v>
      </c>
      <c r="E121" s="1"/>
      <c r="F121" s="1"/>
      <c r="H121" s="1"/>
      <c r="I121" s="1"/>
      <c r="J121" s="1"/>
    </row>
    <row r="122" spans="2:10" ht="22.5" customHeight="1" x14ac:dyDescent="0.45">
      <c r="B122" s="1" t="s">
        <v>171</v>
      </c>
      <c r="C122" s="1" t="s">
        <v>200</v>
      </c>
      <c r="D122" s="1" t="s">
        <v>170</v>
      </c>
      <c r="E122" s="1"/>
      <c r="F122" s="1"/>
      <c r="H122" s="1"/>
      <c r="I122" s="1"/>
      <c r="J122" s="1"/>
    </row>
    <row r="123" spans="2:10" ht="22.5" customHeight="1" x14ac:dyDescent="0.45">
      <c r="B123" s="1" t="s">
        <v>21</v>
      </c>
      <c r="C123" s="1" t="s">
        <v>286</v>
      </c>
      <c r="D123" s="1"/>
      <c r="E123" s="1"/>
      <c r="F123" s="1"/>
      <c r="H123" s="1"/>
      <c r="I123" s="1"/>
      <c r="J123" s="1"/>
    </row>
    <row r="124" spans="2:10" ht="22.5" customHeight="1" x14ac:dyDescent="0.45">
      <c r="B124" s="1" t="s">
        <v>37</v>
      </c>
      <c r="C124" s="1" t="s">
        <v>250</v>
      </c>
      <c r="D124" s="1" t="s">
        <v>170</v>
      </c>
      <c r="E124" s="1"/>
      <c r="F124" s="1"/>
      <c r="H124" s="1"/>
      <c r="I124" s="1"/>
      <c r="J124" s="1"/>
    </row>
    <row r="125" spans="2:10" ht="22.5" customHeight="1" x14ac:dyDescent="0.45">
      <c r="B125" s="1" t="s">
        <v>21</v>
      </c>
      <c r="C125" s="1" t="s">
        <v>297</v>
      </c>
      <c r="D125" s="1"/>
      <c r="E125" s="1"/>
      <c r="F125" s="1"/>
      <c r="H125" s="1"/>
      <c r="I125" s="1"/>
      <c r="J125" s="1"/>
    </row>
    <row r="126" spans="2:10" ht="22.5" customHeight="1" x14ac:dyDescent="0.45">
      <c r="B126" s="1" t="s">
        <v>21</v>
      </c>
      <c r="C126" s="1" t="s">
        <v>298</v>
      </c>
      <c r="D126" s="1"/>
      <c r="E126" s="1"/>
      <c r="F126" s="1"/>
      <c r="H126" s="1"/>
      <c r="I126" s="1"/>
      <c r="J126" s="1"/>
    </row>
    <row r="127" spans="2:10" ht="22.5" customHeight="1" x14ac:dyDescent="0.45">
      <c r="B127" s="1" t="s">
        <v>21</v>
      </c>
      <c r="C127" s="1" t="s">
        <v>302</v>
      </c>
      <c r="D127" s="1" t="s">
        <v>170</v>
      </c>
      <c r="E127" s="1"/>
      <c r="F127" s="1"/>
      <c r="H127" s="1"/>
      <c r="I127" s="1"/>
      <c r="J127" s="1"/>
    </row>
    <row r="128" spans="2:10" ht="22.5" customHeight="1" x14ac:dyDescent="0.45">
      <c r="B128" s="1" t="s">
        <v>21</v>
      </c>
      <c r="C128" s="1" t="s">
        <v>299</v>
      </c>
      <c r="D128" s="1"/>
      <c r="E128" s="1"/>
      <c r="F128" s="1"/>
      <c r="H128" s="1"/>
      <c r="I128" s="1"/>
      <c r="J128" s="1"/>
    </row>
    <row r="129" spans="2:10" ht="22.5" customHeight="1" x14ac:dyDescent="0.45">
      <c r="B129" s="1" t="s">
        <v>21</v>
      </c>
      <c r="C129" s="1" t="s">
        <v>300</v>
      </c>
      <c r="D129" s="1"/>
      <c r="E129" s="1"/>
      <c r="F129" s="1"/>
      <c r="H129" s="1"/>
      <c r="I129" s="1"/>
      <c r="J129" s="1"/>
    </row>
    <row r="130" spans="2:10" ht="22.5" customHeight="1" x14ac:dyDescent="0.45">
      <c r="B130" s="1" t="s">
        <v>21</v>
      </c>
      <c r="C130" s="1" t="s">
        <v>303</v>
      </c>
      <c r="D130" s="1"/>
      <c r="E130" s="1"/>
      <c r="F130" s="1"/>
      <c r="H130" s="1"/>
      <c r="I130" s="1"/>
      <c r="J130" s="1"/>
    </row>
    <row r="131" spans="2:10" ht="22.5" customHeight="1" x14ac:dyDescent="0.45">
      <c r="B131" s="1" t="s">
        <v>21</v>
      </c>
      <c r="C131" s="1" t="s">
        <v>314</v>
      </c>
      <c r="D131" s="1"/>
      <c r="E131" s="1"/>
      <c r="F131" s="1"/>
      <c r="H131" s="1"/>
      <c r="I131" s="1"/>
      <c r="J131" s="1"/>
    </row>
    <row r="132" spans="2:10" ht="22.5" customHeight="1" x14ac:dyDescent="0.45">
      <c r="B132" s="1" t="s">
        <v>5</v>
      </c>
      <c r="C132" s="1" t="s">
        <v>349</v>
      </c>
      <c r="D132" s="1" t="s">
        <v>170</v>
      </c>
      <c r="E132" s="1"/>
      <c r="F132" s="1"/>
      <c r="H132" s="1"/>
      <c r="I132" s="1"/>
      <c r="J132" s="1"/>
    </row>
    <row r="133" spans="2:10" ht="22.5" customHeight="1" x14ac:dyDescent="0.45">
      <c r="B133" s="1" t="s">
        <v>21</v>
      </c>
      <c r="C133" s="1" t="s">
        <v>315</v>
      </c>
      <c r="D133" s="1"/>
      <c r="E133" s="1"/>
      <c r="F133" s="1"/>
      <c r="H133" s="1"/>
      <c r="I133" s="1"/>
      <c r="J133" s="1"/>
    </row>
    <row r="134" spans="2:10" ht="22.5" customHeight="1" x14ac:dyDescent="0.45">
      <c r="B134" s="1" t="s">
        <v>21</v>
      </c>
      <c r="C134" s="1" t="s">
        <v>316</v>
      </c>
      <c r="D134" s="1"/>
      <c r="E134" s="1"/>
      <c r="F134" s="1"/>
      <c r="H134" s="1"/>
      <c r="I134" s="1"/>
      <c r="J134" s="1"/>
    </row>
    <row r="135" spans="2:10" ht="22.5" customHeight="1" x14ac:dyDescent="0.45">
      <c r="B135" s="1" t="s">
        <v>21</v>
      </c>
      <c r="C135" s="1" t="s">
        <v>304</v>
      </c>
      <c r="D135" s="1" t="s">
        <v>170</v>
      </c>
      <c r="E135" s="1"/>
      <c r="F135" s="1"/>
      <c r="H135" s="1"/>
      <c r="I135" s="1"/>
      <c r="J135" s="1"/>
    </row>
    <row r="136" spans="2:10" ht="22.5" customHeight="1" x14ac:dyDescent="0.45">
      <c r="B136" s="1" t="s">
        <v>37</v>
      </c>
      <c r="C136" s="1" t="s">
        <v>252</v>
      </c>
      <c r="D136" s="1" t="s">
        <v>170</v>
      </c>
      <c r="E136" s="1"/>
      <c r="F136" s="1"/>
      <c r="H136" s="1"/>
      <c r="I136" s="1"/>
      <c r="J136" s="1"/>
    </row>
    <row r="137" spans="2:10" ht="22.5" customHeight="1" x14ac:dyDescent="0.45">
      <c r="B137" s="1" t="s">
        <v>21</v>
      </c>
      <c r="C137" s="1" t="s">
        <v>305</v>
      </c>
      <c r="D137" s="1" t="s">
        <v>170</v>
      </c>
      <c r="E137" s="1"/>
      <c r="F137" s="1"/>
      <c r="H137" s="1"/>
      <c r="I137" s="1"/>
      <c r="J137" s="1"/>
    </row>
    <row r="138" spans="2:10" ht="22.5" customHeight="1" x14ac:dyDescent="0.45">
      <c r="B138" s="1" t="s">
        <v>5</v>
      </c>
      <c r="C138" s="1" t="s">
        <v>350</v>
      </c>
      <c r="D138" s="1" t="s">
        <v>170</v>
      </c>
      <c r="E138" s="1"/>
      <c r="F138" s="1"/>
      <c r="H138" s="1"/>
      <c r="I138" s="1"/>
      <c r="J138" s="1"/>
    </row>
    <row r="139" spans="2:10" ht="22.5" customHeight="1" x14ac:dyDescent="0.45">
      <c r="B139" s="1" t="s">
        <v>171</v>
      </c>
      <c r="C139" s="1" t="s">
        <v>205</v>
      </c>
      <c r="D139" s="1" t="s">
        <v>170</v>
      </c>
      <c r="E139" s="1"/>
      <c r="F139" s="1"/>
      <c r="H139" s="1"/>
      <c r="I139" s="1"/>
      <c r="J139" s="1"/>
    </row>
    <row r="140" spans="2:10" ht="22.5" customHeight="1" x14ac:dyDescent="0.45">
      <c r="B140" s="1" t="s">
        <v>5</v>
      </c>
      <c r="C140" s="1" t="s">
        <v>325</v>
      </c>
      <c r="D140" s="1"/>
      <c r="E140" s="1"/>
      <c r="F140" s="1"/>
      <c r="H140" s="1"/>
      <c r="I140" s="1"/>
      <c r="J140" s="1"/>
    </row>
    <row r="141" spans="2:10" ht="22.5" customHeight="1" x14ac:dyDescent="0.45">
      <c r="B141" s="1" t="s">
        <v>37</v>
      </c>
      <c r="C141" s="1" t="s">
        <v>253</v>
      </c>
      <c r="D141" s="1" t="s">
        <v>170</v>
      </c>
      <c r="E141" s="1"/>
      <c r="F141" s="1"/>
      <c r="H141" s="1"/>
      <c r="I141" s="1"/>
      <c r="J141" s="1"/>
    </row>
    <row r="142" spans="2:10" ht="22.5" customHeight="1" x14ac:dyDescent="0.45">
      <c r="B142" s="1" t="s">
        <v>171</v>
      </c>
      <c r="C142" s="1" t="s">
        <v>207</v>
      </c>
      <c r="D142" s="1" t="s">
        <v>170</v>
      </c>
      <c r="E142" s="1"/>
      <c r="F142" s="1"/>
      <c r="H142" s="1"/>
      <c r="I142" s="1"/>
      <c r="J142" s="1"/>
    </row>
    <row r="143" spans="2:10" ht="22.5" customHeight="1" x14ac:dyDescent="0.45">
      <c r="B143" s="1" t="s">
        <v>5</v>
      </c>
      <c r="C143" s="1" t="s">
        <v>326</v>
      </c>
      <c r="D143" s="1"/>
      <c r="E143" s="1"/>
      <c r="F143" s="1"/>
      <c r="H143" s="1"/>
      <c r="I143" s="1"/>
      <c r="J143" s="1"/>
    </row>
    <row r="144" spans="2:10" ht="22.5" customHeight="1" x14ac:dyDescent="0.45">
      <c r="B144" s="1" t="s">
        <v>37</v>
      </c>
      <c r="C144" s="1" t="s">
        <v>254</v>
      </c>
      <c r="D144" s="1" t="s">
        <v>170</v>
      </c>
      <c r="E144" s="1"/>
      <c r="F144" s="1"/>
      <c r="H144" s="1"/>
      <c r="I144" s="1"/>
      <c r="J144" s="1"/>
    </row>
    <row r="145" spans="2:10" ht="22.5" customHeight="1" x14ac:dyDescent="0.45">
      <c r="B145" s="1" t="s">
        <v>21</v>
      </c>
      <c r="C145" s="1" t="s">
        <v>306</v>
      </c>
      <c r="D145" s="1" t="s">
        <v>170</v>
      </c>
      <c r="E145" s="1"/>
      <c r="F145" s="1"/>
      <c r="H145" s="1"/>
      <c r="I145" s="1"/>
      <c r="J145" s="1"/>
    </row>
    <row r="146" spans="2:10" ht="22.5" customHeight="1" x14ac:dyDescent="0.45">
      <c r="B146" s="1" t="s">
        <v>5</v>
      </c>
      <c r="C146" s="1" t="s">
        <v>327</v>
      </c>
      <c r="D146" s="1"/>
      <c r="E146" s="1"/>
      <c r="F146" s="1"/>
      <c r="H146" s="1"/>
      <c r="I146" s="1"/>
      <c r="J146" s="1"/>
    </row>
    <row r="147" spans="2:10" ht="22.5" customHeight="1" x14ac:dyDescent="0.45">
      <c r="B147" s="1" t="s">
        <v>5</v>
      </c>
      <c r="C147" s="1" t="s">
        <v>329</v>
      </c>
      <c r="D147" s="1"/>
      <c r="E147" s="1"/>
      <c r="F147" s="1"/>
      <c r="H147" s="1"/>
      <c r="I147" s="1"/>
      <c r="J147" s="1"/>
    </row>
    <row r="148" spans="2:10" ht="22.5" customHeight="1" x14ac:dyDescent="0.45">
      <c r="B148" s="1" t="s">
        <v>365</v>
      </c>
      <c r="C148" s="1" t="s">
        <v>377</v>
      </c>
      <c r="D148" s="1" t="s">
        <v>170</v>
      </c>
      <c r="E148" s="1"/>
      <c r="F148" s="1"/>
      <c r="H148" s="1"/>
      <c r="I148" s="1"/>
      <c r="J148" s="1"/>
    </row>
    <row r="149" spans="2:10" ht="22.5" customHeight="1" x14ac:dyDescent="0.45">
      <c r="B149" s="1" t="s">
        <v>5</v>
      </c>
      <c r="C149" s="1" t="s">
        <v>352</v>
      </c>
      <c r="D149" s="1" t="s">
        <v>170</v>
      </c>
      <c r="E149" s="1"/>
      <c r="F149" s="1"/>
      <c r="H149" s="1"/>
      <c r="I149" s="1"/>
      <c r="J149" s="1"/>
    </row>
    <row r="150" spans="2:10" ht="22.5" customHeight="1" x14ac:dyDescent="0.45">
      <c r="B150" s="1" t="s">
        <v>5</v>
      </c>
      <c r="C150" s="1" t="s">
        <v>331</v>
      </c>
      <c r="D150" s="1"/>
      <c r="E150" s="1"/>
      <c r="F150" s="1"/>
      <c r="H150" s="1"/>
      <c r="I150" s="1"/>
      <c r="J150" s="1"/>
    </row>
    <row r="151" spans="2:10" ht="22.5" customHeight="1" x14ac:dyDescent="0.45">
      <c r="B151" s="1" t="s">
        <v>5</v>
      </c>
      <c r="C151" s="1" t="s">
        <v>332</v>
      </c>
      <c r="D151" s="1"/>
      <c r="E151" s="1"/>
      <c r="F151" s="1"/>
      <c r="H151" s="1"/>
      <c r="I151" s="1"/>
      <c r="J151" s="1"/>
    </row>
    <row r="152" spans="2:10" ht="22.5" customHeight="1" x14ac:dyDescent="0.45">
      <c r="B152" s="1" t="s">
        <v>5</v>
      </c>
      <c r="C152" s="1" t="s">
        <v>334</v>
      </c>
      <c r="D152" s="1"/>
      <c r="E152" s="1"/>
      <c r="F152" s="1"/>
      <c r="H152" s="1"/>
      <c r="I152" s="1"/>
      <c r="J152" s="1"/>
    </row>
    <row r="153" spans="2:10" ht="22.5" customHeight="1" x14ac:dyDescent="0.45">
      <c r="B153" s="1" t="s">
        <v>37</v>
      </c>
      <c r="C153" s="1" t="s">
        <v>255</v>
      </c>
      <c r="D153" s="1" t="s">
        <v>170</v>
      </c>
      <c r="E153" s="1"/>
      <c r="F153" s="1"/>
      <c r="H153" s="1"/>
      <c r="I153" s="1"/>
      <c r="J153" s="1"/>
    </row>
    <row r="154" spans="2:10" ht="22.5" customHeight="1" x14ac:dyDescent="0.45">
      <c r="B154" s="1" t="s">
        <v>21</v>
      </c>
      <c r="C154" s="1" t="s">
        <v>307</v>
      </c>
      <c r="D154" s="1" t="s">
        <v>170</v>
      </c>
      <c r="E154" s="1"/>
      <c r="F154" s="1"/>
      <c r="H154" s="1"/>
      <c r="I154" s="1"/>
      <c r="J154" s="1"/>
    </row>
    <row r="155" spans="2:10" ht="22.5" customHeight="1" x14ac:dyDescent="0.45">
      <c r="B155" s="1" t="s">
        <v>5</v>
      </c>
      <c r="C155" s="1" t="s">
        <v>338</v>
      </c>
      <c r="D155" s="1"/>
      <c r="E155" s="1"/>
      <c r="F155" s="1"/>
      <c r="H155" s="1"/>
      <c r="I155" s="1"/>
      <c r="J155" s="1"/>
    </row>
    <row r="156" spans="2:10" ht="22.5" customHeight="1" x14ac:dyDescent="0.45">
      <c r="B156" s="1" t="s">
        <v>21</v>
      </c>
      <c r="C156" s="1" t="s">
        <v>308</v>
      </c>
      <c r="D156" s="1" t="s">
        <v>170</v>
      </c>
      <c r="E156" s="1"/>
      <c r="F156" s="1"/>
      <c r="H156" s="1"/>
      <c r="I156" s="1"/>
      <c r="J156" s="1"/>
    </row>
    <row r="157" spans="2:10" ht="22.5" customHeight="1" x14ac:dyDescent="0.45">
      <c r="B157" s="1" t="s">
        <v>37</v>
      </c>
      <c r="C157" s="1" t="s">
        <v>256</v>
      </c>
      <c r="D157" s="1" t="s">
        <v>170</v>
      </c>
      <c r="E157" s="1"/>
      <c r="F157" s="1"/>
      <c r="H157" s="1"/>
      <c r="I157" s="1"/>
      <c r="J157" s="1"/>
    </row>
    <row r="158" spans="2:10" ht="22.5" customHeight="1" x14ac:dyDescent="0.45">
      <c r="B158" s="1" t="s">
        <v>5</v>
      </c>
      <c r="C158" s="1" t="s">
        <v>339</v>
      </c>
      <c r="D158" s="1"/>
      <c r="E158" s="1"/>
      <c r="F158" s="1"/>
      <c r="H158" s="1"/>
      <c r="I158" s="1"/>
      <c r="J158" s="1"/>
    </row>
    <row r="159" spans="2:10" ht="22.5" customHeight="1" x14ac:dyDescent="0.45">
      <c r="B159" s="1" t="s">
        <v>365</v>
      </c>
      <c r="C159" s="1" t="s">
        <v>380</v>
      </c>
      <c r="D159" s="1" t="s">
        <v>170</v>
      </c>
      <c r="E159" s="1"/>
      <c r="F159" s="1"/>
      <c r="H159" s="1"/>
      <c r="I159" s="1"/>
      <c r="J159" s="1"/>
    </row>
    <row r="160" spans="2:10" ht="22.5" customHeight="1" x14ac:dyDescent="0.45">
      <c r="B160" s="1" t="s">
        <v>5</v>
      </c>
      <c r="C160" s="1" t="s">
        <v>342</v>
      </c>
      <c r="D160" s="1"/>
      <c r="E160" s="1"/>
      <c r="F160" s="1"/>
      <c r="H160" s="1"/>
      <c r="I160" s="1"/>
      <c r="J160" s="1"/>
    </row>
    <row r="161" spans="2:10" ht="22.5" customHeight="1" x14ac:dyDescent="0.45">
      <c r="B161" s="1" t="s">
        <v>5</v>
      </c>
      <c r="C161" s="1" t="s">
        <v>353</v>
      </c>
      <c r="D161" s="1" t="s">
        <v>170</v>
      </c>
      <c r="E161" s="1"/>
      <c r="F161" s="1"/>
      <c r="H161" s="1"/>
      <c r="I161" s="1"/>
      <c r="J161" s="1"/>
    </row>
    <row r="162" spans="2:10" ht="22.5" customHeight="1" x14ac:dyDescent="0.45">
      <c r="B162" s="1" t="s">
        <v>5</v>
      </c>
      <c r="C162" s="1" t="s">
        <v>343</v>
      </c>
      <c r="D162" s="1"/>
      <c r="E162" s="1"/>
      <c r="F162" s="1"/>
      <c r="H162" s="1"/>
      <c r="I162" s="1"/>
      <c r="J162" s="1"/>
    </row>
    <row r="163" spans="2:10" ht="22.5" customHeight="1" x14ac:dyDescent="0.45">
      <c r="B163" s="1" t="s">
        <v>5</v>
      </c>
      <c r="C163" s="1" t="s">
        <v>345</v>
      </c>
      <c r="D163" s="1"/>
      <c r="E163" s="1"/>
      <c r="F163" s="1"/>
      <c r="H163" s="1"/>
      <c r="I163" s="1"/>
      <c r="J163" s="1"/>
    </row>
    <row r="164" spans="2:10" ht="22.5" customHeight="1" x14ac:dyDescent="0.45">
      <c r="B164" s="1" t="s">
        <v>390</v>
      </c>
      <c r="C164" s="1" t="s">
        <v>401</v>
      </c>
      <c r="D164" s="1" t="s">
        <v>170</v>
      </c>
      <c r="E164" s="1"/>
      <c r="F164" s="1"/>
      <c r="H164" s="1"/>
      <c r="I164" s="1"/>
      <c r="J164" s="1"/>
    </row>
    <row r="165" spans="2:10" ht="22.5" customHeight="1" x14ac:dyDescent="0.45">
      <c r="B165" s="1" t="s">
        <v>37</v>
      </c>
      <c r="C165" s="1" t="s">
        <v>259</v>
      </c>
      <c r="D165" s="1" t="s">
        <v>170</v>
      </c>
      <c r="E165" s="1"/>
      <c r="F165" s="1"/>
      <c r="H165" s="1"/>
      <c r="I165" s="1"/>
      <c r="J165" s="1"/>
    </row>
    <row r="166" spans="2:10" ht="22.5" customHeight="1" x14ac:dyDescent="0.45">
      <c r="B166" s="1" t="s">
        <v>5</v>
      </c>
      <c r="C166" s="1" t="s">
        <v>346</v>
      </c>
      <c r="D166" s="1"/>
      <c r="E166" s="1"/>
      <c r="F166" s="1"/>
      <c r="H166" s="1"/>
      <c r="I166" s="1"/>
      <c r="J166" s="1"/>
    </row>
    <row r="167" spans="2:10" ht="22.5" customHeight="1" x14ac:dyDescent="0.45">
      <c r="B167" s="1" t="s">
        <v>21</v>
      </c>
      <c r="C167" s="1" t="s">
        <v>309</v>
      </c>
      <c r="D167" s="1" t="s">
        <v>170</v>
      </c>
      <c r="E167" s="1"/>
      <c r="F167" s="1"/>
      <c r="H167" s="1"/>
      <c r="I167" s="1"/>
      <c r="J167" s="1"/>
    </row>
    <row r="168" spans="2:10" ht="22.5" customHeight="1" x14ac:dyDescent="0.45">
      <c r="B168" s="1" t="s">
        <v>21</v>
      </c>
      <c r="C168" s="1" t="s">
        <v>310</v>
      </c>
      <c r="D168" s="1" t="s">
        <v>170</v>
      </c>
      <c r="E168" s="1"/>
      <c r="F168" s="1"/>
      <c r="H168" s="1"/>
      <c r="I168" s="1"/>
      <c r="J168" s="1"/>
    </row>
    <row r="169" spans="2:10" ht="22.5" customHeight="1" x14ac:dyDescent="0.45">
      <c r="B169" s="1" t="s">
        <v>5</v>
      </c>
      <c r="C169" s="1" t="s">
        <v>347</v>
      </c>
      <c r="D169" s="1"/>
      <c r="E169" s="1"/>
      <c r="F169" s="1"/>
      <c r="H169" s="1"/>
      <c r="I169" s="1"/>
      <c r="J169" s="1"/>
    </row>
    <row r="170" spans="2:10" ht="22.5" customHeight="1" x14ac:dyDescent="0.45">
      <c r="B170" s="1" t="s">
        <v>37</v>
      </c>
      <c r="C170" s="1" t="s">
        <v>260</v>
      </c>
      <c r="D170" s="1" t="s">
        <v>170</v>
      </c>
      <c r="E170" s="1"/>
      <c r="F170" s="1"/>
      <c r="H170" s="1"/>
      <c r="I170" s="1"/>
      <c r="J170" s="1"/>
    </row>
    <row r="171" spans="2:10" ht="22.5" customHeight="1" x14ac:dyDescent="0.45">
      <c r="B171" s="1" t="s">
        <v>5</v>
      </c>
      <c r="C171" s="1" t="s">
        <v>348</v>
      </c>
      <c r="D171" s="1"/>
      <c r="E171" s="1"/>
      <c r="F171" s="1"/>
      <c r="H171" s="1"/>
      <c r="I171" s="1"/>
      <c r="J171" s="1"/>
    </row>
    <row r="172" spans="2:10" ht="22.5" customHeight="1" x14ac:dyDescent="0.45">
      <c r="B172" s="1" t="s">
        <v>171</v>
      </c>
      <c r="C172" s="1" t="s">
        <v>211</v>
      </c>
      <c r="D172" s="1" t="s">
        <v>170</v>
      </c>
      <c r="E172" s="1"/>
      <c r="F172" s="1"/>
      <c r="H172" s="1"/>
      <c r="I172" s="1"/>
      <c r="J172" s="1"/>
    </row>
    <row r="173" spans="2:10" ht="22.5" customHeight="1" x14ac:dyDescent="0.45">
      <c r="B173" s="1" t="s">
        <v>21</v>
      </c>
      <c r="C173" s="1" t="s">
        <v>311</v>
      </c>
      <c r="D173" s="1" t="s">
        <v>170</v>
      </c>
      <c r="E173" s="1"/>
      <c r="F173" s="1"/>
      <c r="H173" s="1"/>
      <c r="I173" s="1"/>
      <c r="J173" s="1"/>
    </row>
    <row r="174" spans="2:10" ht="22.5" customHeight="1" x14ac:dyDescent="0.45">
      <c r="B174" s="1" t="s">
        <v>21</v>
      </c>
      <c r="C174" s="1" t="s">
        <v>312</v>
      </c>
      <c r="D174" s="1" t="s">
        <v>170</v>
      </c>
      <c r="E174" s="1"/>
      <c r="F174" s="1"/>
      <c r="H174" s="1"/>
      <c r="I174" s="1"/>
      <c r="J174" s="1"/>
    </row>
    <row r="175" spans="2:10" ht="22.5" customHeight="1" x14ac:dyDescent="0.45">
      <c r="B175" s="1" t="s">
        <v>5</v>
      </c>
      <c r="C175" s="1" t="s">
        <v>351</v>
      </c>
      <c r="D175" s="1"/>
      <c r="E175" s="1"/>
      <c r="F175" s="1"/>
      <c r="H175" s="1"/>
      <c r="I175" s="1"/>
      <c r="J175" s="1"/>
    </row>
    <row r="176" spans="2:10" ht="22.5" customHeight="1" x14ac:dyDescent="0.45">
      <c r="B176" s="1" t="s">
        <v>5</v>
      </c>
      <c r="C176" s="1" t="s">
        <v>354</v>
      </c>
      <c r="D176" s="1"/>
      <c r="E176" s="1"/>
      <c r="F176" s="1"/>
      <c r="H176" s="1"/>
      <c r="I176" s="1"/>
      <c r="J176" s="1"/>
    </row>
    <row r="177" spans="2:10" ht="22.5" customHeight="1" x14ac:dyDescent="0.45">
      <c r="B177" s="1" t="s">
        <v>171</v>
      </c>
      <c r="C177" s="1" t="s">
        <v>213</v>
      </c>
      <c r="D177" s="1" t="s">
        <v>170</v>
      </c>
      <c r="E177" s="1"/>
      <c r="F177" s="1"/>
      <c r="H177" s="1"/>
      <c r="I177" s="1"/>
      <c r="J177" s="1"/>
    </row>
    <row r="178" spans="2:10" ht="22.5" customHeight="1" x14ac:dyDescent="0.45">
      <c r="B178" s="1" t="s">
        <v>5</v>
      </c>
      <c r="C178" s="1" t="s">
        <v>355</v>
      </c>
      <c r="D178" s="1"/>
      <c r="E178" s="1"/>
      <c r="F178" s="1"/>
      <c r="H178" s="1"/>
      <c r="I178" s="1"/>
      <c r="J178" s="1"/>
    </row>
    <row r="179" spans="2:10" ht="22.5" customHeight="1" x14ac:dyDescent="0.45">
      <c r="B179" s="1" t="s">
        <v>5</v>
      </c>
      <c r="C179" s="1" t="s">
        <v>357</v>
      </c>
      <c r="D179" s="1" t="s">
        <v>170</v>
      </c>
      <c r="E179" s="1"/>
      <c r="F179" s="1"/>
      <c r="H179" s="1"/>
      <c r="I179" s="1"/>
      <c r="J179" s="1"/>
    </row>
    <row r="180" spans="2:10" ht="22.5" customHeight="1" x14ac:dyDescent="0.45">
      <c r="B180" s="1" t="s">
        <v>5</v>
      </c>
      <c r="C180" s="1" t="s">
        <v>356</v>
      </c>
      <c r="D180" s="1"/>
      <c r="E180" s="1"/>
      <c r="F180" s="1"/>
      <c r="H180" s="1"/>
      <c r="I180" s="1"/>
      <c r="J180" s="1"/>
    </row>
    <row r="181" spans="2:10" ht="22.5" customHeight="1" x14ac:dyDescent="0.45">
      <c r="B181" s="1" t="s">
        <v>5</v>
      </c>
      <c r="C181" s="1" t="s">
        <v>358</v>
      </c>
      <c r="D181" s="1"/>
      <c r="E181" s="1"/>
      <c r="F181" s="1"/>
      <c r="H181" s="1"/>
      <c r="I181" s="1"/>
      <c r="J181" s="1"/>
    </row>
    <row r="182" spans="2:10" ht="22.5" customHeight="1" x14ac:dyDescent="0.45">
      <c r="B182" s="1" t="s">
        <v>5</v>
      </c>
      <c r="C182" s="1" t="s">
        <v>359</v>
      </c>
      <c r="D182" s="1"/>
      <c r="E182" s="1"/>
      <c r="F182" s="1"/>
      <c r="H182" s="1"/>
      <c r="I182" s="1"/>
      <c r="J182" s="1"/>
    </row>
    <row r="183" spans="2:10" ht="22.5" customHeight="1" x14ac:dyDescent="0.45">
      <c r="B183" s="1" t="s">
        <v>365</v>
      </c>
      <c r="C183" s="1" t="s">
        <v>383</v>
      </c>
      <c r="D183" s="1" t="s">
        <v>170</v>
      </c>
      <c r="E183" s="1"/>
      <c r="F183" s="1"/>
      <c r="H183" s="1"/>
      <c r="I183" s="1"/>
      <c r="J183" s="1"/>
    </row>
    <row r="184" spans="2:10" ht="22.5" customHeight="1" x14ac:dyDescent="0.45">
      <c r="B184" s="1" t="s">
        <v>21</v>
      </c>
      <c r="C184" s="1" t="s">
        <v>313</v>
      </c>
      <c r="D184" s="1" t="s">
        <v>170</v>
      </c>
      <c r="E184" s="1"/>
      <c r="F184" s="1"/>
      <c r="H184" s="1"/>
      <c r="I184" s="1"/>
      <c r="J184" s="1"/>
    </row>
    <row r="185" spans="2:10" ht="22.5" customHeight="1" x14ac:dyDescent="0.45">
      <c r="B185" s="1" t="s">
        <v>5</v>
      </c>
      <c r="C185" s="1" t="s">
        <v>360</v>
      </c>
      <c r="D185" s="1"/>
      <c r="E185" s="1"/>
      <c r="F185" s="1"/>
      <c r="H185" s="1"/>
      <c r="I185" s="1"/>
      <c r="J185" s="1"/>
    </row>
    <row r="186" spans="2:10" ht="22.5" customHeight="1" x14ac:dyDescent="0.45">
      <c r="B186" s="1" t="s">
        <v>37</v>
      </c>
      <c r="C186" s="1" t="s">
        <v>261</v>
      </c>
      <c r="D186" s="1" t="s">
        <v>170</v>
      </c>
      <c r="E186" s="1"/>
      <c r="F186" s="1"/>
      <c r="H186" s="1"/>
      <c r="I186" s="1"/>
      <c r="J186" s="1"/>
    </row>
    <row r="187" spans="2:10" ht="22.5" customHeight="1" x14ac:dyDescent="0.45">
      <c r="B187" s="1" t="s">
        <v>21</v>
      </c>
      <c r="C187" s="1" t="s">
        <v>22</v>
      </c>
      <c r="D187" s="1" t="s">
        <v>170</v>
      </c>
      <c r="E187" s="1" t="s">
        <v>170</v>
      </c>
      <c r="F187" s="1">
        <v>2017</v>
      </c>
      <c r="H187" s="1"/>
      <c r="I187" s="1"/>
      <c r="J187" s="1"/>
    </row>
    <row r="188" spans="2:10" ht="22.5" customHeight="1" x14ac:dyDescent="0.45">
      <c r="B188" s="1" t="s">
        <v>5</v>
      </c>
      <c r="C188" s="1" t="s">
        <v>361</v>
      </c>
      <c r="D188" s="1"/>
      <c r="E188" s="1"/>
      <c r="F188" s="1"/>
      <c r="H188" s="1"/>
      <c r="I188" s="1"/>
      <c r="J188" s="1"/>
    </row>
    <row r="189" spans="2:10" ht="22.5" customHeight="1" x14ac:dyDescent="0.45">
      <c r="B189" s="1" t="s">
        <v>5</v>
      </c>
      <c r="C189" s="1" t="s">
        <v>362</v>
      </c>
      <c r="D189" s="1"/>
      <c r="E189" s="1"/>
      <c r="F189" s="1"/>
      <c r="H189" s="1"/>
      <c r="I189" s="1"/>
      <c r="J189" s="1"/>
    </row>
    <row r="190" spans="2:10" ht="22.5" customHeight="1" x14ac:dyDescent="0.45">
      <c r="B190" s="1" t="s">
        <v>5</v>
      </c>
      <c r="C190" s="1" t="s">
        <v>363</v>
      </c>
      <c r="D190" s="1"/>
      <c r="E190" s="1"/>
      <c r="F190" s="1"/>
      <c r="H190" s="1"/>
      <c r="I190" s="1"/>
      <c r="J190" s="1"/>
    </row>
    <row r="191" spans="2:10" ht="22.5" customHeight="1" x14ac:dyDescent="0.45">
      <c r="B191" s="1" t="s">
        <v>365</v>
      </c>
      <c r="C191" s="1" t="s">
        <v>366</v>
      </c>
      <c r="D191" s="1"/>
      <c r="E191" s="1"/>
      <c r="F191" s="1"/>
      <c r="H191" s="1"/>
      <c r="I191" s="1"/>
      <c r="J191" s="1"/>
    </row>
    <row r="192" spans="2:10" ht="22.5" customHeight="1" x14ac:dyDescent="0.45">
      <c r="B192" s="1" t="s">
        <v>37</v>
      </c>
      <c r="C192" s="1" t="s">
        <v>262</v>
      </c>
      <c r="D192" s="1" t="s">
        <v>170</v>
      </c>
      <c r="E192" s="1"/>
      <c r="F192" s="1"/>
      <c r="H192" s="1"/>
      <c r="I192" s="1"/>
      <c r="J192" s="1"/>
    </row>
    <row r="193" spans="2:10" ht="22.5" customHeight="1" x14ac:dyDescent="0.45">
      <c r="B193" s="1" t="s">
        <v>365</v>
      </c>
      <c r="C193" s="1" t="s">
        <v>368</v>
      </c>
      <c r="D193" s="1"/>
      <c r="E193" s="1"/>
      <c r="F193" s="1"/>
      <c r="H193" s="1"/>
      <c r="I193" s="1"/>
      <c r="J193" s="1"/>
    </row>
    <row r="194" spans="2:10" ht="22.5" customHeight="1" x14ac:dyDescent="0.45">
      <c r="B194" s="1" t="s">
        <v>365</v>
      </c>
      <c r="C194" s="1" t="s">
        <v>369</v>
      </c>
      <c r="D194" s="1"/>
      <c r="E194" s="1"/>
      <c r="F194" s="1"/>
      <c r="H194" s="1"/>
      <c r="I194" s="1"/>
      <c r="J194" s="1"/>
    </row>
    <row r="195" spans="2:10" ht="22.5" customHeight="1" x14ac:dyDescent="0.45">
      <c r="B195" s="1" t="s">
        <v>365</v>
      </c>
      <c r="C195" s="1" t="s">
        <v>371</v>
      </c>
      <c r="D195" s="1"/>
      <c r="E195" s="1"/>
      <c r="F195" s="1"/>
      <c r="H195" s="1"/>
      <c r="I195" s="1"/>
      <c r="J195" s="1"/>
    </row>
    <row r="196" spans="2:10" ht="22.5" customHeight="1" x14ac:dyDescent="0.45">
      <c r="B196" s="1" t="s">
        <v>365</v>
      </c>
      <c r="C196" s="1" t="s">
        <v>372</v>
      </c>
      <c r="D196" s="1"/>
      <c r="E196" s="1"/>
      <c r="F196" s="1"/>
      <c r="H196" s="1"/>
      <c r="I196" s="1"/>
      <c r="J196" s="1"/>
    </row>
    <row r="197" spans="2:10" ht="22.5" customHeight="1" x14ac:dyDescent="0.45">
      <c r="B197" s="1" t="s">
        <v>171</v>
      </c>
      <c r="C197" s="1" t="s">
        <v>219</v>
      </c>
      <c r="D197" s="1" t="s">
        <v>170</v>
      </c>
      <c r="E197" s="1"/>
      <c r="F197" s="1"/>
      <c r="H197" s="1"/>
      <c r="I197" s="1"/>
      <c r="J197" s="1"/>
    </row>
    <row r="198" spans="2:10" ht="22.5" customHeight="1" x14ac:dyDescent="0.45">
      <c r="B198" s="1" t="s">
        <v>37</v>
      </c>
      <c r="C198" s="1" t="s">
        <v>263</v>
      </c>
      <c r="D198" s="1" t="s">
        <v>170</v>
      </c>
      <c r="E198" s="1"/>
      <c r="F198" s="1"/>
      <c r="H198" s="1"/>
      <c r="I198" s="1"/>
      <c r="J198" s="1"/>
    </row>
    <row r="199" spans="2:10" ht="22.5" customHeight="1" x14ac:dyDescent="0.45">
      <c r="B199" s="1" t="s">
        <v>21</v>
      </c>
      <c r="C199" s="1" t="s">
        <v>317</v>
      </c>
      <c r="D199" s="1" t="s">
        <v>170</v>
      </c>
      <c r="E199" s="1" t="s">
        <v>170</v>
      </c>
      <c r="F199" s="1" t="s">
        <v>406</v>
      </c>
      <c r="H199" s="1"/>
      <c r="I199" s="1"/>
      <c r="J199" s="1"/>
    </row>
    <row r="200" spans="2:10" ht="22.5" customHeight="1" x14ac:dyDescent="0.45">
      <c r="B200" s="1" t="s">
        <v>37</v>
      </c>
      <c r="C200" s="1" t="s">
        <v>264</v>
      </c>
      <c r="D200" s="1" t="s">
        <v>170</v>
      </c>
      <c r="E200" s="1"/>
      <c r="F200" s="1"/>
      <c r="H200" s="1"/>
      <c r="I200" s="1"/>
      <c r="J200" s="1"/>
    </row>
    <row r="201" spans="2:10" ht="22.5" customHeight="1" x14ac:dyDescent="0.45">
      <c r="B201" s="1" t="s">
        <v>365</v>
      </c>
      <c r="C201" s="1" t="s">
        <v>373</v>
      </c>
      <c r="D201" s="1"/>
      <c r="E201" s="1"/>
      <c r="F201" s="1"/>
      <c r="H201" s="1"/>
      <c r="I201" s="1"/>
      <c r="J201" s="1"/>
    </row>
    <row r="202" spans="2:10" ht="22.5" customHeight="1" x14ac:dyDescent="0.45">
      <c r="B202" s="1" t="s">
        <v>365</v>
      </c>
      <c r="C202" s="1" t="s">
        <v>374</v>
      </c>
      <c r="D202" s="1"/>
      <c r="E202" s="1"/>
      <c r="F202" s="1"/>
      <c r="H202" s="1"/>
      <c r="I202" s="1"/>
      <c r="J202" s="1"/>
    </row>
    <row r="203" spans="2:10" ht="22.5" customHeight="1" x14ac:dyDescent="0.45">
      <c r="B203" s="1" t="s">
        <v>21</v>
      </c>
      <c r="C203" s="1" t="s">
        <v>318</v>
      </c>
      <c r="D203" s="1" t="s">
        <v>170</v>
      </c>
      <c r="E203" s="1"/>
      <c r="F203" s="1"/>
      <c r="H203" s="1"/>
      <c r="I203" s="1"/>
      <c r="J203" s="1"/>
    </row>
    <row r="204" spans="2:10" ht="22.5" customHeight="1" x14ac:dyDescent="0.45">
      <c r="B204" s="1" t="s">
        <v>365</v>
      </c>
      <c r="C204" s="1" t="s">
        <v>375</v>
      </c>
      <c r="D204" s="1"/>
      <c r="E204" s="1"/>
      <c r="F204" s="1"/>
      <c r="H204" s="1"/>
      <c r="I204" s="1"/>
      <c r="J204" s="1"/>
    </row>
    <row r="205" spans="2:10" ht="22.5" customHeight="1" x14ac:dyDescent="0.45">
      <c r="B205" s="1" t="s">
        <v>21</v>
      </c>
      <c r="C205" s="1" t="s">
        <v>319</v>
      </c>
      <c r="D205" s="1" t="s">
        <v>170</v>
      </c>
      <c r="E205" s="1"/>
      <c r="F205" s="1"/>
      <c r="H205" s="1"/>
      <c r="I205" s="1"/>
      <c r="J205" s="1"/>
    </row>
    <row r="206" spans="2:10" ht="22.5" customHeight="1" x14ac:dyDescent="0.45">
      <c r="B206" s="1" t="s">
        <v>21</v>
      </c>
      <c r="C206" s="1" t="s">
        <v>320</v>
      </c>
      <c r="D206" s="1" t="s">
        <v>170</v>
      </c>
      <c r="E206" s="1"/>
      <c r="F206" s="1"/>
      <c r="H206" s="1"/>
      <c r="I206" s="1"/>
      <c r="J206" s="1"/>
    </row>
    <row r="207" spans="2:10" ht="22.5" customHeight="1" x14ac:dyDescent="0.45">
      <c r="B207" s="1" t="s">
        <v>365</v>
      </c>
      <c r="C207" s="1" t="s">
        <v>376</v>
      </c>
      <c r="D207" s="1"/>
      <c r="E207" s="1"/>
      <c r="F207" s="1"/>
      <c r="H207" s="1"/>
      <c r="I207" s="1"/>
      <c r="J207" s="1"/>
    </row>
    <row r="208" spans="2:10" ht="22.5" customHeight="1" x14ac:dyDescent="0.45">
      <c r="B208" s="1" t="s">
        <v>37</v>
      </c>
      <c r="C208" s="1" t="s">
        <v>266</v>
      </c>
      <c r="D208" s="1" t="s">
        <v>170</v>
      </c>
      <c r="E208" s="1"/>
      <c r="F208" s="1"/>
      <c r="H208" s="1"/>
      <c r="I208" s="1"/>
      <c r="J208" s="1"/>
    </row>
    <row r="209" spans="2:10" ht="22.5" customHeight="1" x14ac:dyDescent="0.45">
      <c r="B209" s="1" t="s">
        <v>365</v>
      </c>
      <c r="C209" s="1" t="s">
        <v>378</v>
      </c>
      <c r="D209" s="1"/>
      <c r="E209" s="1"/>
      <c r="F209" s="1"/>
      <c r="H209" s="1"/>
      <c r="I209" s="1"/>
      <c r="J209" s="1"/>
    </row>
    <row r="210" spans="2:10" ht="22.5" customHeight="1" x14ac:dyDescent="0.45">
      <c r="B210" s="1" t="s">
        <v>171</v>
      </c>
      <c r="C210" s="1" t="s">
        <v>222</v>
      </c>
      <c r="D210" s="1" t="s">
        <v>170</v>
      </c>
      <c r="E210" s="1"/>
      <c r="F210" s="1"/>
      <c r="H210" s="1"/>
      <c r="I210" s="1"/>
      <c r="J210" s="1"/>
    </row>
    <row r="211" spans="2:10" ht="22.5" customHeight="1" x14ac:dyDescent="0.45">
      <c r="B211" s="1" t="s">
        <v>37</v>
      </c>
      <c r="C211" s="1" t="s">
        <v>268</v>
      </c>
      <c r="D211" s="1" t="s">
        <v>170</v>
      </c>
      <c r="E211" s="1"/>
      <c r="F211" s="1"/>
      <c r="H211" s="1"/>
      <c r="I211" s="1"/>
      <c r="J211" s="1"/>
    </row>
    <row r="212" spans="2:10" ht="22.5" customHeight="1" x14ac:dyDescent="0.45">
      <c r="B212" s="1" t="s">
        <v>365</v>
      </c>
      <c r="C212" s="1" t="s">
        <v>379</v>
      </c>
      <c r="D212" s="1"/>
      <c r="E212" s="1"/>
      <c r="F212" s="1"/>
      <c r="H212" s="1"/>
      <c r="I212" s="1"/>
      <c r="J212" s="1"/>
    </row>
    <row r="213" spans="2:10" ht="22.5" customHeight="1" x14ac:dyDescent="0.45">
      <c r="B213" s="1" t="s">
        <v>365</v>
      </c>
      <c r="C213" s="1" t="s">
        <v>381</v>
      </c>
      <c r="D213" s="1"/>
      <c r="E213" s="1"/>
      <c r="F213" s="1"/>
      <c r="H213" s="1"/>
      <c r="I213" s="1"/>
      <c r="J213" s="1"/>
    </row>
    <row r="214" spans="2:10" ht="22.5" customHeight="1" x14ac:dyDescent="0.45">
      <c r="B214" s="1" t="s">
        <v>365</v>
      </c>
      <c r="C214" s="1" t="s">
        <v>382</v>
      </c>
      <c r="D214" s="1"/>
      <c r="E214" s="1"/>
      <c r="F214" s="1"/>
      <c r="H214" s="1"/>
      <c r="I214" s="1"/>
      <c r="J214" s="1"/>
    </row>
    <row r="215" spans="2:10" ht="22.5" customHeight="1" x14ac:dyDescent="0.45">
      <c r="B215" s="1" t="s">
        <v>365</v>
      </c>
      <c r="C215" s="1" t="s">
        <v>384</v>
      </c>
      <c r="D215" s="1"/>
      <c r="E215" s="1"/>
      <c r="F215" s="1"/>
      <c r="H215" s="1"/>
      <c r="I215" s="1"/>
      <c r="J215" s="1"/>
    </row>
    <row r="216" spans="2:10" ht="22.5" customHeight="1" x14ac:dyDescent="0.45">
      <c r="B216" s="1" t="s">
        <v>365</v>
      </c>
      <c r="C216" s="1" t="s">
        <v>385</v>
      </c>
      <c r="D216" s="1"/>
      <c r="E216" s="1"/>
      <c r="F216" s="1"/>
      <c r="H216" s="1"/>
      <c r="I216" s="1"/>
      <c r="J216" s="1"/>
    </row>
    <row r="217" spans="2:10" ht="22.5" customHeight="1" x14ac:dyDescent="0.45">
      <c r="B217" s="1" t="s">
        <v>171</v>
      </c>
      <c r="C217" s="1" t="s">
        <v>224</v>
      </c>
      <c r="D217" s="1" t="s">
        <v>170</v>
      </c>
      <c r="E217" s="1"/>
      <c r="F217" s="1"/>
      <c r="H217" s="1"/>
      <c r="I217" s="1"/>
      <c r="J217" s="1"/>
    </row>
    <row r="218" spans="2:10" ht="22.5" customHeight="1" x14ac:dyDescent="0.45">
      <c r="B218" s="1" t="s">
        <v>21</v>
      </c>
      <c r="C218" s="1" t="s">
        <v>321</v>
      </c>
      <c r="D218" s="1" t="s">
        <v>170</v>
      </c>
      <c r="E218" s="1"/>
      <c r="F218" s="1"/>
      <c r="H218" s="1"/>
      <c r="I218" s="1"/>
      <c r="J218" s="1"/>
    </row>
    <row r="219" spans="2:10" ht="22.5" customHeight="1" x14ac:dyDescent="0.45">
      <c r="B219" s="1" t="s">
        <v>365</v>
      </c>
      <c r="C219" s="1" t="s">
        <v>386</v>
      </c>
      <c r="D219" s="1"/>
      <c r="E219" s="1"/>
      <c r="F219" s="1"/>
      <c r="H219" s="1"/>
      <c r="I219" s="1"/>
      <c r="J219" s="1"/>
    </row>
    <row r="220" spans="2:10" ht="22.5" customHeight="1" x14ac:dyDescent="0.45">
      <c r="B220" s="1" t="s">
        <v>365</v>
      </c>
      <c r="C220" s="1" t="s">
        <v>387</v>
      </c>
      <c r="D220" s="1"/>
      <c r="E220" s="1"/>
      <c r="F220" s="1"/>
      <c r="H220" s="1"/>
      <c r="I220" s="1"/>
      <c r="J220" s="1"/>
    </row>
    <row r="221" spans="2:10" ht="22.5" customHeight="1" x14ac:dyDescent="0.45">
      <c r="B221" s="1" t="s">
        <v>365</v>
      </c>
      <c r="C221" s="1" t="s">
        <v>388</v>
      </c>
      <c r="D221" s="1"/>
      <c r="E221" s="1"/>
      <c r="F221" s="1"/>
      <c r="H221" s="1"/>
      <c r="I221" s="1"/>
      <c r="J221" s="1"/>
    </row>
    <row r="222" spans="2:10" ht="22.5" customHeight="1" x14ac:dyDescent="0.45">
      <c r="B222" s="1" t="s">
        <v>365</v>
      </c>
      <c r="C222" s="1" t="s">
        <v>389</v>
      </c>
      <c r="D222" s="1"/>
      <c r="E222" s="1"/>
      <c r="F222" s="1"/>
      <c r="H222" s="1"/>
      <c r="I222" s="1"/>
      <c r="J222" s="1"/>
    </row>
    <row r="223" spans="2:10" ht="22.5" customHeight="1" x14ac:dyDescent="0.45">
      <c r="B223" s="1" t="s">
        <v>390</v>
      </c>
      <c r="C223" s="1" t="s">
        <v>397</v>
      </c>
      <c r="D223" s="1"/>
      <c r="E223" s="1"/>
      <c r="F223" s="1"/>
      <c r="H223" s="1"/>
      <c r="I223" s="1"/>
      <c r="J223" s="1"/>
    </row>
    <row r="224" spans="2:10" ht="22.5" customHeight="1" x14ac:dyDescent="0.45">
      <c r="B224" s="1" t="s">
        <v>21</v>
      </c>
      <c r="C224" s="1" t="s">
        <v>322</v>
      </c>
      <c r="D224" s="1" t="s">
        <v>170</v>
      </c>
      <c r="E224" s="1"/>
      <c r="F224" s="1"/>
      <c r="H224" s="1"/>
      <c r="I224" s="1"/>
      <c r="J224" s="1"/>
    </row>
    <row r="225" spans="2:10" ht="22.5" customHeight="1" x14ac:dyDescent="0.45">
      <c r="B225" s="1" t="s">
        <v>37</v>
      </c>
      <c r="C225" s="1" t="s">
        <v>271</v>
      </c>
      <c r="D225" s="1" t="s">
        <v>170</v>
      </c>
      <c r="E225" s="1"/>
      <c r="F225" s="1"/>
      <c r="H225" s="1"/>
      <c r="I225" s="1"/>
      <c r="J225" s="1"/>
    </row>
    <row r="226" spans="2:10" ht="22.5" customHeight="1" x14ac:dyDescent="0.45">
      <c r="B226" s="1" t="s">
        <v>5</v>
      </c>
      <c r="C226" s="1" t="s">
        <v>364</v>
      </c>
      <c r="D226" s="1" t="s">
        <v>170</v>
      </c>
      <c r="E226" s="1" t="s">
        <v>170</v>
      </c>
      <c r="F226" s="1" t="s">
        <v>405</v>
      </c>
      <c r="H226" s="1"/>
      <c r="I226" s="1"/>
      <c r="J226" s="1"/>
    </row>
    <row r="227" spans="2:10" ht="22.5" customHeight="1" x14ac:dyDescent="0.45">
      <c r="B227" s="1" t="s">
        <v>390</v>
      </c>
      <c r="C227" s="1" t="s">
        <v>398</v>
      </c>
      <c r="D227" s="1"/>
      <c r="E227" s="1"/>
      <c r="F227" s="1"/>
      <c r="H227" s="1"/>
      <c r="I227" s="1"/>
      <c r="J227" s="1"/>
    </row>
    <row r="228" spans="2:10" ht="22.5" customHeight="1" x14ac:dyDescent="0.45">
      <c r="B228" s="1" t="s">
        <v>390</v>
      </c>
      <c r="C228" s="1" t="s">
        <v>399</v>
      </c>
      <c r="D228" s="1"/>
      <c r="E228" s="1"/>
      <c r="F228" s="1"/>
      <c r="H228" s="1"/>
      <c r="I228" s="1"/>
      <c r="J228" s="1"/>
    </row>
    <row r="229" spans="2:10" ht="22.5" customHeight="1" x14ac:dyDescent="0.45">
      <c r="B229" s="1" t="s">
        <v>390</v>
      </c>
      <c r="C229" s="1" t="s">
        <v>400</v>
      </c>
      <c r="D229" s="1"/>
      <c r="E229" s="1"/>
      <c r="F229" s="1"/>
      <c r="H229" s="1"/>
      <c r="I229" s="1"/>
      <c r="J229" s="1"/>
    </row>
    <row r="230" spans="2:10" ht="22.5" customHeight="1" x14ac:dyDescent="0.45">
      <c r="B230" s="1" t="s">
        <v>21</v>
      </c>
      <c r="C230" s="1" t="s">
        <v>323</v>
      </c>
      <c r="D230" s="1" t="s">
        <v>170</v>
      </c>
      <c r="E230" s="1"/>
      <c r="F230" s="1"/>
      <c r="H230" s="1"/>
      <c r="I230" s="1"/>
      <c r="J230" s="1"/>
    </row>
    <row r="231" spans="2:10" ht="22.5" customHeight="1" x14ac:dyDescent="0.45">
      <c r="B231" s="1" t="s">
        <v>390</v>
      </c>
      <c r="C231" s="1" t="s">
        <v>404</v>
      </c>
      <c r="D231" s="1" t="s">
        <v>170</v>
      </c>
      <c r="E231" s="1"/>
      <c r="F231" s="1"/>
      <c r="H231" s="1"/>
      <c r="I231" s="1"/>
      <c r="J231" s="1"/>
    </row>
    <row r="232" spans="2:10" ht="22.5" customHeight="1" x14ac:dyDescent="0.45">
      <c r="B232" s="1" t="s">
        <v>37</v>
      </c>
      <c r="C232" s="1" t="s">
        <v>273</v>
      </c>
      <c r="D232" s="1" t="s">
        <v>170</v>
      </c>
      <c r="E232" s="1"/>
      <c r="F232" s="1"/>
      <c r="H232" s="1"/>
      <c r="I232" s="1"/>
      <c r="J232" s="1"/>
    </row>
    <row r="233" spans="2:10" ht="22.5" customHeight="1" x14ac:dyDescent="0.45">
      <c r="B233" s="1" t="s">
        <v>21</v>
      </c>
      <c r="C233" s="1" t="s">
        <v>324</v>
      </c>
      <c r="D233" s="1" t="s">
        <v>170</v>
      </c>
      <c r="E233" s="1"/>
      <c r="F233" s="1"/>
      <c r="H233" s="1"/>
      <c r="I233" s="1"/>
      <c r="J233" s="1"/>
    </row>
    <row r="234" spans="2:10" ht="22.5" customHeight="1" x14ac:dyDescent="0.45">
      <c r="B234" s="1" t="s">
        <v>390</v>
      </c>
      <c r="C234" s="1" t="s">
        <v>402</v>
      </c>
      <c r="D234" s="1"/>
      <c r="E234" s="1"/>
      <c r="F234" s="1"/>
      <c r="H234" s="1"/>
      <c r="I234" s="1"/>
      <c r="J234" s="1"/>
    </row>
    <row r="235" spans="2:10" ht="22.5" customHeight="1" x14ac:dyDescent="0.45">
      <c r="B235" s="1" t="s">
        <v>37</v>
      </c>
      <c r="C235" s="1" t="s">
        <v>274</v>
      </c>
      <c r="D235" s="1" t="s">
        <v>170</v>
      </c>
      <c r="E235" s="1"/>
      <c r="F235" s="1"/>
      <c r="H235" s="1"/>
      <c r="I235" s="1"/>
      <c r="J235" s="1"/>
    </row>
    <row r="236" spans="2:10" ht="22.5" customHeight="1" x14ac:dyDescent="0.45">
      <c r="B236" s="1" t="s">
        <v>390</v>
      </c>
      <c r="C236" s="1" t="s">
        <v>403</v>
      </c>
      <c r="D236" s="1"/>
      <c r="E236" s="1"/>
      <c r="F236" s="1"/>
      <c r="H236" s="1"/>
      <c r="I236" s="1"/>
      <c r="J236" s="1"/>
    </row>
    <row r="237" spans="2:10" ht="22.5" customHeight="1" x14ac:dyDescent="0.45">
      <c r="B237" s="1" t="s">
        <v>171</v>
      </c>
      <c r="C237" s="1" t="s">
        <v>227</v>
      </c>
      <c r="D237" s="1" t="s">
        <v>170</v>
      </c>
      <c r="E237" s="1"/>
      <c r="F237" s="1"/>
      <c r="H237" s="1"/>
      <c r="I237" s="1"/>
      <c r="J237" s="1"/>
    </row>
    <row r="238" spans="2:10" ht="22.5" customHeight="1" x14ac:dyDescent="0.45">
      <c r="B238" s="1"/>
      <c r="C238" s="1"/>
      <c r="D238" s="1"/>
      <c r="E238" s="1"/>
      <c r="F238" s="1"/>
      <c r="H238" s="1"/>
      <c r="I238" s="1"/>
      <c r="J238" s="1"/>
    </row>
    <row r="239" spans="2:10" ht="22.5" customHeight="1" x14ac:dyDescent="0.45">
      <c r="B239" s="1"/>
      <c r="C239" s="1"/>
      <c r="D239" s="1"/>
      <c r="E239" s="1"/>
      <c r="F239" s="1"/>
      <c r="H239" s="1"/>
      <c r="I239" s="1"/>
      <c r="J239" s="1"/>
    </row>
    <row r="240" spans="2:10" ht="22.5" customHeight="1" x14ac:dyDescent="0.45">
      <c r="B240" s="1"/>
      <c r="C240" s="1"/>
      <c r="D240" s="1"/>
      <c r="E240" s="1"/>
      <c r="F240" s="1"/>
      <c r="H240" s="1"/>
      <c r="I240" s="1"/>
      <c r="J240" s="1"/>
    </row>
    <row r="241" spans="2:10" ht="22.5" customHeight="1" x14ac:dyDescent="0.45">
      <c r="B241" s="1"/>
      <c r="C241" s="1"/>
      <c r="D241" s="1"/>
      <c r="E241" s="1"/>
      <c r="F241" s="1"/>
      <c r="H241" s="1"/>
      <c r="I241" s="1"/>
      <c r="J241" s="1"/>
    </row>
    <row r="242" spans="2:10" ht="22.5" customHeight="1" x14ac:dyDescent="0.45">
      <c r="B242" s="1"/>
      <c r="C242" s="1"/>
      <c r="D242" s="1"/>
      <c r="E242" s="1"/>
      <c r="F242" s="1"/>
      <c r="H242" s="1"/>
      <c r="I242" s="1"/>
      <c r="J242" s="1"/>
    </row>
    <row r="243" spans="2:10" ht="22.5" customHeight="1" x14ac:dyDescent="0.45">
      <c r="B243" s="1"/>
      <c r="C243" s="1"/>
      <c r="D243" s="1"/>
      <c r="E243" s="1"/>
      <c r="F243" s="1"/>
      <c r="H243" s="1"/>
      <c r="I243" s="1"/>
      <c r="J243" s="1"/>
    </row>
    <row r="244" spans="2:10" ht="22.5" customHeight="1" x14ac:dyDescent="0.45">
      <c r="B244" s="1"/>
      <c r="C244" s="1"/>
      <c r="D244" s="1"/>
      <c r="E244" s="1"/>
      <c r="F244" s="1"/>
      <c r="H244" s="1"/>
      <c r="I244" s="1"/>
      <c r="J244" s="1"/>
    </row>
    <row r="245" spans="2:10" ht="22.5" customHeight="1" x14ac:dyDescent="0.45">
      <c r="B245" s="1"/>
      <c r="C245" s="1"/>
      <c r="D245" s="1"/>
      <c r="E245" s="1"/>
      <c r="F245" s="1"/>
      <c r="H245" s="1"/>
      <c r="I245" s="1"/>
      <c r="J245" s="1"/>
    </row>
    <row r="246" spans="2:10" ht="22.5" customHeight="1" x14ac:dyDescent="0.45">
      <c r="B246" s="1"/>
      <c r="C246" s="1"/>
      <c r="D246" s="1"/>
      <c r="E246" s="1"/>
      <c r="F246" s="1"/>
      <c r="H246" s="1"/>
      <c r="I246" s="1"/>
      <c r="J246" s="1"/>
    </row>
    <row r="247" spans="2:10" ht="22.5" customHeight="1" x14ac:dyDescent="0.45">
      <c r="B247" s="1"/>
      <c r="C247" s="1"/>
      <c r="D247" s="1"/>
      <c r="E247" s="1"/>
      <c r="F247" s="1"/>
      <c r="H247" s="1"/>
      <c r="I247" s="1"/>
      <c r="J247" s="1"/>
    </row>
    <row r="248" spans="2:10" ht="22.5" customHeight="1" x14ac:dyDescent="0.45">
      <c r="B248" s="1"/>
      <c r="C248" s="1"/>
      <c r="D248" s="1"/>
      <c r="E248" s="1"/>
      <c r="F248" s="1"/>
      <c r="H248" s="1"/>
      <c r="I248" s="1"/>
      <c r="J248" s="1"/>
    </row>
    <row r="249" spans="2:10" ht="22.5" customHeight="1" x14ac:dyDescent="0.45">
      <c r="B249" s="1"/>
      <c r="C249" s="1"/>
      <c r="D249" s="1"/>
      <c r="E249" s="1"/>
      <c r="F249" s="1"/>
      <c r="H249" s="1"/>
      <c r="I249" s="1"/>
      <c r="J249" s="1"/>
    </row>
    <row r="250" spans="2:10" ht="22.5" customHeight="1" x14ac:dyDescent="0.45">
      <c r="B250" s="1"/>
      <c r="C250" s="1"/>
      <c r="D250" s="1"/>
      <c r="E250" s="1"/>
      <c r="F250" s="1"/>
      <c r="H250" s="1"/>
      <c r="I250" s="1"/>
      <c r="J250" s="1"/>
    </row>
    <row r="251" spans="2:10" ht="22.5" customHeight="1" x14ac:dyDescent="0.45">
      <c r="B251" s="1"/>
      <c r="C251" s="1"/>
      <c r="D251" s="1"/>
      <c r="E251" s="1"/>
      <c r="F251" s="1"/>
      <c r="H251" s="1"/>
      <c r="I251" s="1"/>
      <c r="J251" s="1"/>
    </row>
    <row r="252" spans="2:10" ht="22.5" customHeight="1" x14ac:dyDescent="0.45">
      <c r="B252" s="1"/>
      <c r="C252" s="1"/>
      <c r="D252" s="1"/>
      <c r="E252" s="1"/>
      <c r="F252" s="1"/>
      <c r="H252" s="1"/>
      <c r="I252" s="1"/>
      <c r="J252" s="1"/>
    </row>
    <row r="253" spans="2:10" ht="22.5" customHeight="1" x14ac:dyDescent="0.45">
      <c r="B253" s="1"/>
      <c r="C253" s="1"/>
      <c r="D253" s="1"/>
      <c r="E253" s="1"/>
      <c r="F253" s="1"/>
      <c r="H253" s="1"/>
      <c r="I253" s="1"/>
      <c r="J253" s="1"/>
    </row>
    <row r="254" spans="2:10" ht="22.5" customHeight="1" x14ac:dyDescent="0.45">
      <c r="B254" s="1"/>
      <c r="C254" s="1"/>
      <c r="D254" s="1"/>
      <c r="E254" s="1"/>
      <c r="F254" s="1"/>
      <c r="H254" s="1"/>
      <c r="I254" s="1"/>
      <c r="J254" s="1"/>
    </row>
    <row r="255" spans="2:10" ht="22.5" customHeight="1" x14ac:dyDescent="0.45">
      <c r="B255" s="1"/>
      <c r="C255" s="1"/>
      <c r="D255" s="1"/>
      <c r="E255" s="1"/>
      <c r="F255" s="1"/>
      <c r="H255" s="1"/>
      <c r="I255" s="1"/>
      <c r="J255" s="1"/>
    </row>
    <row r="256" spans="2:10" ht="22.5" customHeight="1" x14ac:dyDescent="0.45">
      <c r="B256" s="1"/>
      <c r="C256" s="1"/>
      <c r="D256" s="1"/>
      <c r="E256" s="1"/>
      <c r="F256" s="1"/>
      <c r="H256" s="1"/>
      <c r="I256" s="1"/>
      <c r="J256" s="1"/>
    </row>
    <row r="257" spans="2:10" ht="22.5" customHeight="1" x14ac:dyDescent="0.45">
      <c r="B257" s="1"/>
      <c r="C257" s="1"/>
      <c r="D257" s="1"/>
      <c r="E257" s="1"/>
      <c r="F257" s="1"/>
      <c r="H257" s="1"/>
      <c r="I257" s="1"/>
      <c r="J257" s="1"/>
    </row>
    <row r="258" spans="2:10" ht="22.5" customHeight="1" x14ac:dyDescent="0.45">
      <c r="B258" s="1"/>
      <c r="C258" s="1"/>
      <c r="D258" s="1"/>
      <c r="E258" s="1"/>
      <c r="F258" s="1"/>
      <c r="H258" s="1"/>
      <c r="I258" s="1"/>
      <c r="J258" s="1"/>
    </row>
    <row r="259" spans="2:10" ht="22.5" customHeight="1" x14ac:dyDescent="0.45">
      <c r="B259" s="1"/>
      <c r="C259" s="1"/>
      <c r="D259" s="1"/>
      <c r="E259" s="1"/>
      <c r="F259" s="1"/>
      <c r="H259" s="1"/>
      <c r="I259" s="1"/>
      <c r="J259" s="1"/>
    </row>
    <row r="260" spans="2:10" ht="22.5" customHeight="1" x14ac:dyDescent="0.45">
      <c r="B260" s="1"/>
      <c r="C260" s="1"/>
      <c r="D260" s="1"/>
      <c r="E260" s="1"/>
      <c r="F260" s="1"/>
      <c r="H260" s="1"/>
      <c r="I260" s="1"/>
      <c r="J260" s="1"/>
    </row>
    <row r="261" spans="2:10" ht="22.5" customHeight="1" x14ac:dyDescent="0.45">
      <c r="B261" s="1"/>
      <c r="C261" s="1"/>
      <c r="D261" s="1"/>
      <c r="E261" s="1"/>
      <c r="F261" s="1"/>
      <c r="H261" s="1"/>
      <c r="I261" s="1"/>
      <c r="J261" s="1"/>
    </row>
    <row r="262" spans="2:10" ht="22.5" customHeight="1" x14ac:dyDescent="0.45">
      <c r="B262" s="1"/>
      <c r="C262" s="1"/>
      <c r="D262" s="1"/>
      <c r="E262" s="1"/>
      <c r="F262" s="1"/>
      <c r="H262" s="1"/>
      <c r="I262" s="1"/>
      <c r="J262" s="1"/>
    </row>
    <row r="263" spans="2:10" ht="22.5" customHeight="1" x14ac:dyDescent="0.45">
      <c r="B263" s="1"/>
      <c r="C263" s="1"/>
      <c r="D263" s="1"/>
      <c r="E263" s="1"/>
      <c r="F263" s="1"/>
      <c r="H263" s="1"/>
      <c r="I263" s="1"/>
      <c r="J263" s="1"/>
    </row>
    <row r="264" spans="2:10" ht="22.5" customHeight="1" x14ac:dyDescent="0.45">
      <c r="B264" s="1"/>
      <c r="C264" s="1"/>
      <c r="D264" s="1"/>
      <c r="E264" s="1"/>
      <c r="F264" s="1"/>
      <c r="H264" s="1"/>
      <c r="I264" s="1"/>
      <c r="J264" s="1"/>
    </row>
    <row r="265" spans="2:10" ht="22.5" customHeight="1" x14ac:dyDescent="0.45">
      <c r="B265" s="1"/>
      <c r="C265" s="1"/>
      <c r="D265" s="1"/>
      <c r="E265" s="1"/>
      <c r="F265" s="1"/>
      <c r="H265" s="1"/>
      <c r="I265" s="1"/>
      <c r="J265" s="1"/>
    </row>
    <row r="266" spans="2:10" ht="22.5" customHeight="1" x14ac:dyDescent="0.45">
      <c r="B266" s="1"/>
      <c r="C266" s="1"/>
      <c r="D266" s="1"/>
      <c r="E266" s="1"/>
      <c r="F266" s="1"/>
      <c r="H266" s="1"/>
      <c r="I266" s="1"/>
      <c r="J266" s="1"/>
    </row>
    <row r="267" spans="2:10" ht="22.5" customHeight="1" x14ac:dyDescent="0.45">
      <c r="B267" s="1"/>
      <c r="C267" s="1"/>
      <c r="D267" s="1"/>
      <c r="E267" s="1"/>
      <c r="F267" s="1"/>
      <c r="H267" s="1"/>
      <c r="I267" s="1"/>
      <c r="J267" s="1"/>
    </row>
    <row r="268" spans="2:10" ht="22.5" customHeight="1" x14ac:dyDescent="0.45">
      <c r="B268" s="1"/>
      <c r="C268" s="1"/>
      <c r="D268" s="1"/>
      <c r="E268" s="1"/>
      <c r="F268" s="1"/>
      <c r="H268" s="1"/>
      <c r="I268" s="1"/>
      <c r="J268" s="1"/>
    </row>
    <row r="269" spans="2:10" ht="22.5" customHeight="1" x14ac:dyDescent="0.45">
      <c r="B269" s="1"/>
      <c r="C269" s="1"/>
      <c r="D269" s="1"/>
      <c r="E269" s="1"/>
      <c r="F269" s="1"/>
      <c r="H269" s="1"/>
      <c r="I269" s="1"/>
      <c r="J269" s="1"/>
    </row>
    <row r="270" spans="2:10" ht="22.5" customHeight="1" x14ac:dyDescent="0.45">
      <c r="B270" s="1"/>
      <c r="C270" s="1"/>
      <c r="D270" s="1"/>
      <c r="E270" s="1"/>
      <c r="F270" s="1"/>
      <c r="H270" s="1"/>
      <c r="I270" s="1"/>
      <c r="J270" s="1"/>
    </row>
    <row r="271" spans="2:10" ht="22.5" customHeight="1" x14ac:dyDescent="0.45">
      <c r="B271" s="1"/>
      <c r="C271" s="1"/>
      <c r="D271" s="1"/>
      <c r="E271" s="1"/>
      <c r="F271" s="1"/>
      <c r="H271" s="1"/>
      <c r="I271" s="1"/>
      <c r="J271" s="1"/>
    </row>
    <row r="272" spans="2:10" ht="22.5" customHeight="1" x14ac:dyDescent="0.45">
      <c r="B272" s="1"/>
      <c r="C272" s="1"/>
      <c r="D272" s="1"/>
      <c r="E272" s="1"/>
      <c r="F272" s="1"/>
      <c r="H272" s="1"/>
      <c r="I272" s="1"/>
      <c r="J272" s="1"/>
    </row>
    <row r="273" spans="2:10" ht="22.5" customHeight="1" x14ac:dyDescent="0.45">
      <c r="B273" s="1"/>
      <c r="C273" s="1"/>
      <c r="D273" s="1"/>
      <c r="E273" s="1"/>
      <c r="F273" s="1"/>
      <c r="H273" s="1"/>
      <c r="I273" s="1"/>
      <c r="J273" s="1"/>
    </row>
    <row r="274" spans="2:10" ht="22.5" customHeight="1" x14ac:dyDescent="0.45">
      <c r="B274" s="1"/>
      <c r="C274" s="1"/>
      <c r="D274" s="1"/>
      <c r="E274" s="1"/>
      <c r="F274" s="1"/>
      <c r="H274" s="1"/>
      <c r="I274" s="1"/>
      <c r="J274" s="1"/>
    </row>
    <row r="275" spans="2:10" ht="22.5" customHeight="1" x14ac:dyDescent="0.45">
      <c r="B275" s="1"/>
      <c r="C275" s="1"/>
      <c r="D275" s="1"/>
      <c r="E275" s="1"/>
      <c r="F275" s="1"/>
      <c r="H275" s="1"/>
      <c r="I275" s="1"/>
      <c r="J275" s="1"/>
    </row>
    <row r="276" spans="2:10" ht="22.5" customHeight="1" x14ac:dyDescent="0.45">
      <c r="B276" s="1"/>
      <c r="C276" s="1"/>
      <c r="D276" s="1"/>
      <c r="E276" s="1"/>
      <c r="F276" s="1"/>
      <c r="H276" s="1"/>
      <c r="I276" s="1"/>
      <c r="J276" s="1"/>
    </row>
    <row r="277" spans="2:10" ht="22.5" customHeight="1" x14ac:dyDescent="0.45">
      <c r="B277" s="1"/>
      <c r="C277" s="1"/>
      <c r="D277" s="1"/>
      <c r="E277" s="1"/>
      <c r="F277" s="1"/>
      <c r="H277" s="1"/>
      <c r="I277" s="1"/>
      <c r="J277" s="1"/>
    </row>
    <row r="278" spans="2:10" ht="22.5" customHeight="1" x14ac:dyDescent="0.45">
      <c r="B278" s="1"/>
      <c r="C278" s="1"/>
      <c r="D278" s="1"/>
      <c r="E278" s="1"/>
      <c r="F278" s="1"/>
      <c r="H278" s="1"/>
      <c r="I278" s="1"/>
      <c r="J278" s="1"/>
    </row>
    <row r="279" spans="2:10" ht="22.5" customHeight="1" x14ac:dyDescent="0.45">
      <c r="B279" s="1"/>
      <c r="C279" s="1"/>
      <c r="D279" s="1"/>
      <c r="E279" s="1"/>
      <c r="F279" s="1"/>
      <c r="H279" s="1"/>
      <c r="I279" s="1"/>
      <c r="J279" s="1"/>
    </row>
    <row r="280" spans="2:10" ht="22.5" customHeight="1" x14ac:dyDescent="0.45">
      <c r="B280" s="1"/>
      <c r="C280" s="1"/>
      <c r="D280" s="1"/>
      <c r="E280" s="1"/>
      <c r="F280" s="1"/>
      <c r="H280" s="1"/>
      <c r="I280" s="1"/>
      <c r="J280" s="1"/>
    </row>
    <row r="281" spans="2:10" ht="22.5" customHeight="1" x14ac:dyDescent="0.45">
      <c r="B281" s="1"/>
      <c r="C281" s="1"/>
      <c r="D281" s="1"/>
      <c r="E281" s="1"/>
      <c r="F281" s="1"/>
      <c r="H281" s="1"/>
      <c r="I281" s="1"/>
      <c r="J281" s="1"/>
    </row>
    <row r="282" spans="2:10" ht="22.5" customHeight="1" x14ac:dyDescent="0.45">
      <c r="B282" s="1"/>
      <c r="C282" s="1"/>
      <c r="D282" s="1"/>
      <c r="E282" s="1"/>
      <c r="F282" s="1"/>
      <c r="H282" s="1"/>
      <c r="I282" s="1"/>
      <c r="J282" s="1"/>
    </row>
    <row r="283" spans="2:10" ht="22.5" customHeight="1" x14ac:dyDescent="0.45">
      <c r="B283" s="1"/>
      <c r="C283" s="1"/>
      <c r="D283" s="1"/>
      <c r="E283" s="1"/>
      <c r="F283" s="1"/>
      <c r="H283" s="1"/>
      <c r="I283" s="1"/>
      <c r="J283" s="1"/>
    </row>
    <row r="284" spans="2:10" ht="22.5" customHeight="1" x14ac:dyDescent="0.45">
      <c r="B284" s="1"/>
      <c r="C284" s="1"/>
      <c r="D284" s="1"/>
      <c r="E284" s="1"/>
      <c r="F284" s="1"/>
      <c r="H284" s="1"/>
      <c r="I284" s="1"/>
      <c r="J284" s="1"/>
    </row>
    <row r="285" spans="2:10" ht="22.5" customHeight="1" x14ac:dyDescent="0.45">
      <c r="B285" s="1"/>
      <c r="C285" s="1"/>
      <c r="D285" s="1"/>
      <c r="E285" s="1"/>
      <c r="F285" s="1"/>
      <c r="H285" s="1"/>
      <c r="I285" s="1"/>
      <c r="J285" s="1"/>
    </row>
    <row r="286" spans="2:10" ht="22.5" customHeight="1" x14ac:dyDescent="0.45">
      <c r="B286" s="1"/>
      <c r="C286" s="1"/>
      <c r="D286" s="1"/>
      <c r="E286" s="1"/>
      <c r="F286" s="1"/>
      <c r="H286" s="1"/>
      <c r="I286" s="1"/>
      <c r="J286" s="1"/>
    </row>
    <row r="287" spans="2:10" ht="22.5" customHeight="1" x14ac:dyDescent="0.45">
      <c r="B287" s="1"/>
      <c r="C287" s="1"/>
      <c r="D287" s="1"/>
      <c r="E287" s="1"/>
      <c r="F287" s="1"/>
      <c r="H287" s="1"/>
      <c r="I287" s="1"/>
      <c r="J287" s="1"/>
    </row>
    <row r="288" spans="2:10" ht="22.5" customHeight="1" x14ac:dyDescent="0.45">
      <c r="B288" s="1"/>
      <c r="C288" s="1"/>
      <c r="D288" s="1"/>
      <c r="E288" s="1"/>
      <c r="F288" s="1"/>
      <c r="H288" s="1"/>
      <c r="I288" s="1"/>
      <c r="J288" s="1"/>
    </row>
    <row r="289" spans="2:10" ht="22.5" customHeight="1" x14ac:dyDescent="0.45">
      <c r="B289" s="1"/>
      <c r="C289" s="1"/>
      <c r="D289" s="1"/>
      <c r="E289" s="1"/>
      <c r="F289" s="1"/>
      <c r="H289" s="1"/>
      <c r="I289" s="1"/>
      <c r="J289" s="1"/>
    </row>
    <row r="290" spans="2:10" ht="22.5" customHeight="1" x14ac:dyDescent="0.45">
      <c r="B290" s="1"/>
      <c r="C290" s="1"/>
      <c r="D290" s="1"/>
      <c r="E290" s="1"/>
      <c r="F290" s="1"/>
      <c r="H290" s="1"/>
      <c r="I290" s="1"/>
      <c r="J290" s="1"/>
    </row>
    <row r="291" spans="2:10" ht="22.5" customHeight="1" x14ac:dyDescent="0.45">
      <c r="B291" s="1"/>
      <c r="C291" s="1"/>
      <c r="D291" s="1"/>
      <c r="E291" s="1"/>
      <c r="F291" s="1"/>
      <c r="H291" s="1"/>
      <c r="I291" s="1"/>
      <c r="J291" s="1"/>
    </row>
    <row r="292" spans="2:10" ht="22.5" customHeight="1" x14ac:dyDescent="0.45">
      <c r="B292" s="1"/>
      <c r="C292" s="1"/>
      <c r="D292" s="1"/>
      <c r="E292" s="1"/>
      <c r="F292" s="1"/>
      <c r="H292" s="1"/>
      <c r="I292" s="1"/>
      <c r="J292" s="1"/>
    </row>
    <row r="293" spans="2:10" ht="22.5" customHeight="1" x14ac:dyDescent="0.45">
      <c r="B293" s="1"/>
      <c r="C293" s="1"/>
      <c r="D293" s="1"/>
      <c r="E293" s="1"/>
      <c r="F293" s="1"/>
      <c r="H293" s="1"/>
      <c r="I293" s="1"/>
      <c r="J293" s="1"/>
    </row>
    <row r="294" spans="2:10" ht="22.5" customHeight="1" x14ac:dyDescent="0.45">
      <c r="B294" s="1"/>
      <c r="C294" s="1"/>
      <c r="D294" s="1"/>
      <c r="E294" s="1"/>
      <c r="F294" s="1"/>
      <c r="H294" s="1"/>
      <c r="I294" s="1"/>
      <c r="J294" s="1"/>
    </row>
    <row r="295" spans="2:10" ht="22.5" customHeight="1" x14ac:dyDescent="0.45">
      <c r="B295" s="1"/>
      <c r="C295" s="1"/>
      <c r="D295" s="1"/>
      <c r="E295" s="1"/>
      <c r="F295" s="1"/>
      <c r="H295" s="1"/>
      <c r="I295" s="1"/>
      <c r="J295" s="1"/>
    </row>
    <row r="296" spans="2:10" ht="22.5" customHeight="1" x14ac:dyDescent="0.45">
      <c r="B296" s="1"/>
      <c r="C296" s="1"/>
      <c r="D296" s="1"/>
      <c r="E296" s="1"/>
      <c r="F296" s="1"/>
      <c r="H296" s="1"/>
      <c r="I296" s="1"/>
      <c r="J296" s="1"/>
    </row>
    <row r="297" spans="2:10" ht="22.5" customHeight="1" x14ac:dyDescent="0.45">
      <c r="B297" s="1"/>
      <c r="C297" s="1"/>
      <c r="D297" s="1"/>
      <c r="E297" s="1"/>
      <c r="F297" s="1"/>
      <c r="H297" s="1"/>
      <c r="I297" s="1"/>
      <c r="J297" s="1"/>
    </row>
    <row r="298" spans="2:10" ht="22.5" customHeight="1" x14ac:dyDescent="0.45">
      <c r="B298" s="1"/>
      <c r="C298" s="1"/>
      <c r="D298" s="1"/>
      <c r="E298" s="1"/>
      <c r="F298" s="1"/>
      <c r="H298" s="1"/>
      <c r="I298" s="1"/>
      <c r="J298" s="1"/>
    </row>
    <row r="299" spans="2:10" ht="22.5" customHeight="1" x14ac:dyDescent="0.45">
      <c r="B299" s="1"/>
      <c r="C299" s="1"/>
      <c r="D299" s="1"/>
      <c r="E299" s="1"/>
      <c r="F299" s="1"/>
      <c r="H299" s="1"/>
      <c r="I299" s="1"/>
      <c r="J299" s="1"/>
    </row>
    <row r="300" spans="2:10" ht="22.5" customHeight="1" x14ac:dyDescent="0.45">
      <c r="B300" s="41"/>
      <c r="C300" s="42">
        <f>SUBTOTAL(103,Table2710[Country])</f>
        <v>234</v>
      </c>
      <c r="D300" s="42">
        <f>SUBTOTAL(103,Table2710[Do I Want to Visit?])</f>
        <v>108</v>
      </c>
      <c r="E300" s="42">
        <f>SUBTOTAL(103,Table2710[Have I Visited?])</f>
        <v>8</v>
      </c>
      <c r="F300" s="42"/>
      <c r="H300" s="1"/>
      <c r="I300" s="1"/>
      <c r="J300" s="1"/>
    </row>
    <row r="301" spans="2:10" ht="22.5" customHeight="1" x14ac:dyDescent="0.45">
      <c r="B301" s="1"/>
      <c r="C301" s="1"/>
      <c r="D301" s="1"/>
      <c r="E301" s="1"/>
      <c r="F301" s="1"/>
      <c r="H301" s="1"/>
      <c r="I301" s="1"/>
      <c r="J301" s="1"/>
    </row>
    <row r="302" spans="2:10" ht="22.5" customHeight="1" x14ac:dyDescent="0.45">
      <c r="B302" s="1"/>
      <c r="C302" s="1"/>
      <c r="D302" s="1"/>
      <c r="E302" s="1"/>
      <c r="F302" s="1"/>
      <c r="H302" s="1"/>
      <c r="I302" s="1"/>
      <c r="J302" s="1"/>
    </row>
    <row r="303" spans="2:10" ht="22.5" customHeight="1" x14ac:dyDescent="0.45">
      <c r="B303" s="1"/>
      <c r="C303" s="1"/>
      <c r="D303" s="1"/>
      <c r="E303" s="1"/>
      <c r="F303" s="1"/>
      <c r="H303" s="1"/>
      <c r="I303" s="1"/>
      <c r="J303" s="1"/>
    </row>
    <row r="304" spans="2:10" ht="22.5" customHeight="1" x14ac:dyDescent="0.45">
      <c r="B304" s="1"/>
      <c r="C304" s="1"/>
      <c r="D304" s="1"/>
      <c r="E304" s="1"/>
      <c r="F304" s="1"/>
      <c r="H304" s="1"/>
      <c r="I304" s="1"/>
      <c r="J304" s="1"/>
    </row>
    <row r="305" spans="2:10" ht="22.5" customHeight="1" x14ac:dyDescent="0.45">
      <c r="B305" s="1"/>
      <c r="C305" s="1" t="s">
        <v>126</v>
      </c>
      <c r="D305" s="1" t="s">
        <v>408</v>
      </c>
      <c r="E305" s="1" t="s">
        <v>407</v>
      </c>
      <c r="F305" s="1"/>
      <c r="H305" s="1"/>
      <c r="I305" s="1"/>
      <c r="J305" s="1"/>
    </row>
    <row r="306" spans="2:10" ht="22.5" customHeight="1" x14ac:dyDescent="0.45">
      <c r="B306" s="1" t="s">
        <v>21</v>
      </c>
      <c r="C306" s="1">
        <f>COUNTIF(Table2710[Continent],B306)</f>
        <v>52</v>
      </c>
      <c r="D306" s="1">
        <f>COUNTIFS(Table2710[Continent],B306,Table2710[Do I Want to Visit?],"Yes")</f>
        <v>37</v>
      </c>
      <c r="E306" s="1">
        <f>COUNTIFS(Table2710[Continent],B306,Table2710[Have I Visited?],"Yes")</f>
        <v>5</v>
      </c>
      <c r="F306" s="1"/>
      <c r="H306" s="1"/>
      <c r="I306" s="1"/>
      <c r="J306" s="1"/>
    </row>
    <row r="307" spans="2:10" ht="22.5" customHeight="1" x14ac:dyDescent="0.45">
      <c r="B307" s="1" t="s">
        <v>390</v>
      </c>
      <c r="C307" s="1">
        <f>COUNTIF(Table2710[Continent],B307)</f>
        <v>14</v>
      </c>
      <c r="D307" s="1">
        <f>COUNTIFS(Table2710[Continent],B307,Table2710[Do I Want to Visit?],"Yes")</f>
        <v>8</v>
      </c>
      <c r="E307" s="1">
        <f>COUNTIFS(Table2710[Continent],B307,Table2710[Have I Visited?],"Yes")</f>
        <v>0</v>
      </c>
      <c r="F307" s="1"/>
      <c r="H307" s="1"/>
      <c r="I307" s="1"/>
      <c r="J307" s="1"/>
    </row>
    <row r="308" spans="2:10" ht="22.5" customHeight="1" x14ac:dyDescent="0.45">
      <c r="B308" s="1" t="s">
        <v>171</v>
      </c>
      <c r="C308" s="1">
        <f>COUNTIF(Table2710[Continent],B308)</f>
        <v>56</v>
      </c>
      <c r="D308" s="1">
        <f>COUNTIFS(Table2710[Continent],B308,Table2710[Do I Want to Visit?],"Yes")</f>
        <v>13</v>
      </c>
      <c r="E308" s="1">
        <f>COUNTIFS(Table2710[Continent],B308,Table2710[Have I Visited?],"Yes")</f>
        <v>0</v>
      </c>
    </row>
    <row r="309" spans="2:10" ht="22.5" customHeight="1" x14ac:dyDescent="0.45">
      <c r="B309" s="1" t="s">
        <v>5</v>
      </c>
      <c r="C309" s="1">
        <f>COUNTIF(Table2710[Continent],B309)</f>
        <v>40</v>
      </c>
      <c r="D309" s="1">
        <f>COUNTIFS(Table2710[Continent],B309,Table2710[Do I Want to Visit?],"Yes")</f>
        <v>15</v>
      </c>
      <c r="E309" s="1">
        <f>COUNTIFS(Table2710[Continent],B309,Table2710[Have I Visited?],"Yes")</f>
        <v>2</v>
      </c>
    </row>
    <row r="310" spans="2:10" ht="22.5" customHeight="1" x14ac:dyDescent="0.45">
      <c r="B310" s="1" t="s">
        <v>228</v>
      </c>
      <c r="C310" s="1">
        <f>COUNTIF(Table2710[Continent],B310)</f>
        <v>1</v>
      </c>
      <c r="D310" s="1">
        <f>COUNTIFS(Table2710[Continent],B310,Table2710[Do I Want to Visit?],"Yes")</f>
        <v>1</v>
      </c>
      <c r="E310" s="1">
        <f>COUNTIFS(Table2710[Continent],B310,Table2710[Have I Visited?],"Yes")</f>
        <v>0</v>
      </c>
    </row>
    <row r="311" spans="2:10" ht="22.5" customHeight="1" x14ac:dyDescent="0.45">
      <c r="B311" s="1" t="s">
        <v>37</v>
      </c>
      <c r="C311" s="1">
        <f>COUNTIF(Table2710[Continent],B311)</f>
        <v>47</v>
      </c>
      <c r="D311" s="1">
        <f>COUNTIFS(Table2710[Continent],B311,Table2710[Do I Want to Visit?],"Yes")</f>
        <v>29</v>
      </c>
      <c r="E311" s="1">
        <f>COUNTIFS(Table2710[Continent],B311,Table2710[Have I Visited?],"Yes")</f>
        <v>1</v>
      </c>
    </row>
    <row r="312" spans="2:10" ht="22.5" customHeight="1" x14ac:dyDescent="0.45">
      <c r="B312" s="1" t="s">
        <v>365</v>
      </c>
      <c r="C312" s="1">
        <f>COUNTIF(Table2710[Continent],B312)</f>
        <v>24</v>
      </c>
      <c r="D312" s="1">
        <f>COUNTIFS(Table2710[Continent],B312,Table2710[Do I Want to Visit?],"Yes")</f>
        <v>5</v>
      </c>
      <c r="E312" s="1">
        <f>COUNTIFS(Table2710[Continent],B312,Table2710[Have I Visited?],"Yes")</f>
        <v>0</v>
      </c>
    </row>
    <row r="313" spans="2:10" ht="22.5" customHeight="1" x14ac:dyDescent="0.45">
      <c r="B313" s="1" t="s">
        <v>126</v>
      </c>
      <c r="C313" s="1">
        <f>SUM(C306:C312)</f>
        <v>234</v>
      </c>
      <c r="D313" s="1">
        <f>SUM(D306:D312)</f>
        <v>108</v>
      </c>
      <c r="E313" s="1">
        <f>SUM(E306:E312)</f>
        <v>8</v>
      </c>
    </row>
    <row r="314" spans="2:10" ht="22.5" customHeight="1" x14ac:dyDescent="0.45"/>
    <row r="315" spans="2:10" ht="22.5" customHeight="1" x14ac:dyDescent="0.45"/>
    <row r="316" spans="2:10" ht="22.5" customHeight="1" x14ac:dyDescent="0.45"/>
    <row r="317" spans="2:10" ht="22.5" customHeight="1" x14ac:dyDescent="0.45"/>
    <row r="318" spans="2:10" ht="22.5" customHeight="1" x14ac:dyDescent="0.45"/>
    <row r="319" spans="2:10" ht="22.5" customHeight="1" x14ac:dyDescent="0.45"/>
    <row r="320" spans="2:10" ht="22.5" customHeight="1" x14ac:dyDescent="0.45"/>
    <row r="321" ht="22.5" customHeight="1" x14ac:dyDescent="0.45"/>
    <row r="322" ht="22.5" customHeight="1" x14ac:dyDescent="0.45"/>
    <row r="323" ht="22.5" customHeight="1" x14ac:dyDescent="0.45"/>
    <row r="324" ht="22.5" customHeight="1" x14ac:dyDescent="0.45"/>
    <row r="325" ht="22.5" customHeight="1" x14ac:dyDescent="0.45"/>
    <row r="326" ht="22.5" customHeight="1" x14ac:dyDescent="0.45"/>
    <row r="327" ht="22.5" customHeight="1" x14ac:dyDescent="0.45"/>
    <row r="328" ht="22.5" customHeight="1" x14ac:dyDescent="0.45"/>
    <row r="329" ht="22.5" customHeight="1" x14ac:dyDescent="0.45"/>
    <row r="330" ht="22.5" customHeight="1" x14ac:dyDescent="0.45"/>
    <row r="331" ht="22.5" customHeight="1" x14ac:dyDescent="0.45"/>
    <row r="332" ht="22.5" customHeight="1" x14ac:dyDescent="0.45"/>
    <row r="333" ht="22.5" customHeight="1" x14ac:dyDescent="0.45"/>
    <row r="334" ht="22.5" customHeight="1" x14ac:dyDescent="0.45"/>
    <row r="335" ht="22.5" customHeight="1" x14ac:dyDescent="0.45"/>
    <row r="336" ht="22.5" customHeight="1" x14ac:dyDescent="0.45"/>
    <row r="337" ht="22.5" customHeight="1" x14ac:dyDescent="0.45"/>
    <row r="338" ht="22.5" customHeight="1" x14ac:dyDescent="0.45"/>
    <row r="339" ht="22.5" customHeight="1" x14ac:dyDescent="0.45"/>
    <row r="340" ht="22.5" customHeight="1" x14ac:dyDescent="0.45"/>
    <row r="341" ht="22.5" customHeight="1" x14ac:dyDescent="0.45"/>
    <row r="342" ht="22.5" customHeight="1" x14ac:dyDescent="0.45"/>
    <row r="343" ht="22.5" customHeight="1" x14ac:dyDescent="0.45"/>
    <row r="344" ht="22.5" customHeight="1" x14ac:dyDescent="0.45"/>
    <row r="345" ht="22.5" customHeight="1" x14ac:dyDescent="0.45"/>
    <row r="346" ht="22.5" customHeight="1" x14ac:dyDescent="0.45"/>
    <row r="347" ht="22.5" customHeight="1" x14ac:dyDescent="0.45"/>
    <row r="348" ht="22.5" customHeight="1" x14ac:dyDescent="0.45"/>
    <row r="349" ht="22.5" customHeight="1" x14ac:dyDescent="0.45"/>
    <row r="350" ht="22.5" customHeight="1" x14ac:dyDescent="0.45"/>
    <row r="351" ht="22.5" customHeight="1" x14ac:dyDescent="0.45"/>
    <row r="352" ht="22.5" customHeight="1" x14ac:dyDescent="0.45"/>
    <row r="353" ht="22.5" customHeight="1" x14ac:dyDescent="0.45"/>
    <row r="354" ht="22.5" customHeight="1" x14ac:dyDescent="0.45"/>
    <row r="355" ht="22.5" customHeight="1" x14ac:dyDescent="0.45"/>
    <row r="356" ht="22.5" customHeight="1" x14ac:dyDescent="0.45"/>
    <row r="357" ht="22.5" customHeight="1" x14ac:dyDescent="0.45"/>
    <row r="358" ht="22.5" customHeight="1" x14ac:dyDescent="0.45"/>
    <row r="359" ht="22.5" customHeight="1" x14ac:dyDescent="0.45"/>
    <row r="360" ht="22.5" customHeight="1" x14ac:dyDescent="0.45"/>
    <row r="361" ht="22.5" customHeight="1" x14ac:dyDescent="0.45"/>
    <row r="362" ht="22.5" customHeight="1" x14ac:dyDescent="0.45"/>
    <row r="363" ht="22.5" customHeight="1" x14ac:dyDescent="0.45"/>
    <row r="364" ht="22.5" customHeight="1" x14ac:dyDescent="0.45"/>
    <row r="365" ht="22.5" customHeight="1" x14ac:dyDescent="0.45"/>
    <row r="366" ht="22.5" customHeight="1" x14ac:dyDescent="0.45"/>
    <row r="367" ht="22.5" customHeight="1" x14ac:dyDescent="0.45"/>
    <row r="368" ht="22.5" customHeight="1" x14ac:dyDescent="0.45"/>
    <row r="369" ht="22.5" customHeight="1" x14ac:dyDescent="0.45"/>
    <row r="370" ht="22.5" customHeight="1" x14ac:dyDescent="0.45"/>
    <row r="371" ht="22.5" customHeight="1" x14ac:dyDescent="0.45"/>
    <row r="372" ht="22.5" customHeight="1" x14ac:dyDescent="0.45"/>
    <row r="373" ht="22.5" customHeight="1" x14ac:dyDescent="0.45"/>
    <row r="374" ht="22.5" customHeight="1" x14ac:dyDescent="0.45"/>
    <row r="375" ht="22.5" customHeight="1" x14ac:dyDescent="0.45"/>
    <row r="376" ht="22.5" customHeight="1" x14ac:dyDescent="0.45"/>
    <row r="377" ht="22.5" customHeight="1" x14ac:dyDescent="0.45"/>
    <row r="378" ht="22.5" customHeight="1" x14ac:dyDescent="0.45"/>
    <row r="379" ht="22.5" customHeight="1" x14ac:dyDescent="0.45"/>
    <row r="380" ht="22.5" customHeight="1" x14ac:dyDescent="0.45"/>
    <row r="381" ht="22.5" customHeight="1" x14ac:dyDescent="0.45"/>
    <row r="382" ht="22.5" customHeight="1" x14ac:dyDescent="0.45"/>
    <row r="383" ht="22.5" customHeight="1" x14ac:dyDescent="0.45"/>
    <row r="384" ht="22.5" customHeight="1" x14ac:dyDescent="0.45"/>
    <row r="385" ht="22.5" customHeight="1" x14ac:dyDescent="0.45"/>
    <row r="386" ht="22.5" customHeight="1" x14ac:dyDescent="0.45"/>
    <row r="387" ht="22.5" customHeight="1" x14ac:dyDescent="0.45"/>
    <row r="388" ht="22.5" customHeight="1" x14ac:dyDescent="0.45"/>
    <row r="389" ht="22.5" customHeight="1" x14ac:dyDescent="0.45"/>
    <row r="390" ht="22.5" customHeight="1" x14ac:dyDescent="0.45"/>
    <row r="391" ht="22.5" customHeight="1" x14ac:dyDescent="0.45"/>
    <row r="392" ht="22.5" customHeight="1" x14ac:dyDescent="0.45"/>
    <row r="393" ht="22.5" customHeight="1" x14ac:dyDescent="0.45"/>
    <row r="394" ht="22.5" customHeight="1" x14ac:dyDescent="0.45"/>
    <row r="395" ht="22.5" customHeight="1" x14ac:dyDescent="0.45"/>
    <row r="396" ht="22.5" customHeight="1" x14ac:dyDescent="0.45"/>
    <row r="397" ht="22.5" customHeight="1" x14ac:dyDescent="0.45"/>
    <row r="398" ht="22.5" customHeight="1" x14ac:dyDescent="0.45"/>
    <row r="399" ht="22.5" customHeight="1" x14ac:dyDescent="0.45"/>
    <row r="400" ht="22.5" customHeight="1" x14ac:dyDescent="0.45"/>
    <row r="401" ht="22.5" customHeight="1" x14ac:dyDescent="0.45"/>
    <row r="402" ht="22.5" customHeight="1" x14ac:dyDescent="0.45"/>
    <row r="403" ht="22.5" customHeight="1" x14ac:dyDescent="0.45"/>
    <row r="404" ht="22.5" customHeight="1" x14ac:dyDescent="0.45"/>
    <row r="405" ht="22.5" customHeight="1" x14ac:dyDescent="0.45"/>
    <row r="406" ht="22.5" customHeight="1" x14ac:dyDescent="0.45"/>
    <row r="407" ht="22.5" customHeight="1" x14ac:dyDescent="0.45"/>
    <row r="408" ht="22.5" customHeight="1" x14ac:dyDescent="0.45"/>
    <row r="409" ht="22.5" customHeight="1" x14ac:dyDescent="0.45"/>
    <row r="410" ht="22.5" customHeight="1" x14ac:dyDescent="0.45"/>
    <row r="411" ht="22.5" customHeight="1" x14ac:dyDescent="0.45"/>
    <row r="412" ht="22.5" customHeight="1" x14ac:dyDescent="0.45"/>
    <row r="413" ht="22.5" customHeight="1" x14ac:dyDescent="0.45"/>
    <row r="414" ht="22.5" customHeight="1" x14ac:dyDescent="0.45"/>
    <row r="415" ht="22.5" customHeight="1" x14ac:dyDescent="0.45"/>
    <row r="416" ht="22.5" customHeight="1" x14ac:dyDescent="0.45"/>
    <row r="417" ht="22.5" customHeight="1" x14ac:dyDescent="0.45"/>
    <row r="418" ht="22.5" customHeight="1" x14ac:dyDescent="0.45"/>
    <row r="419" ht="22.5" customHeight="1" x14ac:dyDescent="0.45"/>
    <row r="420" ht="22.5" customHeight="1" x14ac:dyDescent="0.45"/>
    <row r="421" ht="22.5" customHeight="1" x14ac:dyDescent="0.45"/>
    <row r="422" ht="22.5" customHeight="1" x14ac:dyDescent="0.45"/>
    <row r="423" ht="22.5" customHeight="1" x14ac:dyDescent="0.45"/>
    <row r="424" ht="22.5" customHeight="1" x14ac:dyDescent="0.45"/>
    <row r="425" ht="22.5" customHeight="1" x14ac:dyDescent="0.45"/>
    <row r="426" ht="22.5" customHeight="1" x14ac:dyDescent="0.45"/>
    <row r="427" ht="22.5" customHeight="1" x14ac:dyDescent="0.45"/>
    <row r="428" ht="22.5" customHeight="1" x14ac:dyDescent="0.45"/>
    <row r="429" ht="22.5" customHeight="1" x14ac:dyDescent="0.45"/>
    <row r="430" ht="22.5" customHeight="1" x14ac:dyDescent="0.45"/>
    <row r="431" ht="22.5" customHeight="1" x14ac:dyDescent="0.45"/>
    <row r="432" ht="22.5" customHeight="1" x14ac:dyDescent="0.45"/>
    <row r="433" ht="22.5" customHeight="1" x14ac:dyDescent="0.45"/>
    <row r="434" ht="22.5" customHeight="1" x14ac:dyDescent="0.45"/>
    <row r="435" ht="22.5" customHeight="1" x14ac:dyDescent="0.45"/>
    <row r="436" ht="22.5" customHeight="1" x14ac:dyDescent="0.45"/>
    <row r="437" ht="22.5" customHeight="1" x14ac:dyDescent="0.45"/>
    <row r="438" ht="22.5" customHeight="1" x14ac:dyDescent="0.45"/>
    <row r="439" ht="22.5" customHeight="1" x14ac:dyDescent="0.45"/>
    <row r="440" ht="22.5" customHeight="1" x14ac:dyDescent="0.45"/>
    <row r="441" ht="22.5" customHeight="1" x14ac:dyDescent="0.45"/>
    <row r="442" ht="22.5" customHeight="1" x14ac:dyDescent="0.45"/>
    <row r="443" ht="22.5" customHeight="1" x14ac:dyDescent="0.45"/>
    <row r="444" ht="22.5" customHeight="1" x14ac:dyDescent="0.45"/>
    <row r="445" ht="22.5" customHeight="1" x14ac:dyDescent="0.45"/>
    <row r="446" ht="22.5" customHeight="1" x14ac:dyDescent="0.45"/>
    <row r="447" ht="22.5" customHeight="1" x14ac:dyDescent="0.45"/>
    <row r="448" ht="22.5" customHeight="1" x14ac:dyDescent="0.45"/>
    <row r="449" ht="22.5" customHeight="1" x14ac:dyDescent="0.45"/>
    <row r="450" ht="22.5" customHeight="1" x14ac:dyDescent="0.45"/>
    <row r="451" ht="22.5" customHeight="1" x14ac:dyDescent="0.45"/>
    <row r="452" ht="22.5" customHeight="1" x14ac:dyDescent="0.45"/>
    <row r="453" ht="22.5" customHeight="1" x14ac:dyDescent="0.45"/>
    <row r="454" ht="22.5" customHeight="1" x14ac:dyDescent="0.45"/>
    <row r="455" ht="22.5" customHeight="1" x14ac:dyDescent="0.45"/>
    <row r="456" ht="22.5" customHeight="1" x14ac:dyDescent="0.45"/>
    <row r="457" ht="22.5" customHeight="1" x14ac:dyDescent="0.45"/>
    <row r="458" ht="22.5" customHeight="1" x14ac:dyDescent="0.45"/>
    <row r="459" ht="22.5" customHeight="1" x14ac:dyDescent="0.45"/>
    <row r="460" ht="22.5" customHeight="1" x14ac:dyDescent="0.45"/>
    <row r="461" ht="22.5" customHeight="1" x14ac:dyDescent="0.45"/>
    <row r="462" ht="22.5" customHeight="1" x14ac:dyDescent="0.45"/>
    <row r="463" ht="22.5" customHeight="1" x14ac:dyDescent="0.45"/>
    <row r="464" ht="22.5" customHeight="1" x14ac:dyDescent="0.45"/>
    <row r="465" ht="22.5" customHeight="1" x14ac:dyDescent="0.45"/>
    <row r="466" ht="22.5" customHeight="1" x14ac:dyDescent="0.45"/>
    <row r="467" ht="22.5" customHeight="1" x14ac:dyDescent="0.45"/>
    <row r="468" ht="22.5" customHeight="1" x14ac:dyDescent="0.45"/>
    <row r="469" ht="22.5" customHeight="1" x14ac:dyDescent="0.45"/>
    <row r="470" ht="22.5" customHeight="1" x14ac:dyDescent="0.45"/>
    <row r="471" ht="22.5" customHeight="1" x14ac:dyDescent="0.45"/>
    <row r="472" ht="22.5" customHeight="1" x14ac:dyDescent="0.45"/>
    <row r="473" ht="22.5" customHeight="1" x14ac:dyDescent="0.45"/>
    <row r="474" ht="22.5" customHeight="1" x14ac:dyDescent="0.45"/>
    <row r="475" ht="22.5" customHeight="1" x14ac:dyDescent="0.45"/>
    <row r="476" ht="22.5" customHeight="1" x14ac:dyDescent="0.45"/>
    <row r="477" ht="22.5" customHeight="1" x14ac:dyDescent="0.45"/>
    <row r="478" ht="22.5" customHeight="1" x14ac:dyDescent="0.45"/>
    <row r="479" ht="22.5" customHeight="1" x14ac:dyDescent="0.45"/>
    <row r="480" ht="22.5" customHeight="1" x14ac:dyDescent="0.45"/>
    <row r="481" ht="22.5" customHeight="1" x14ac:dyDescent="0.45"/>
    <row r="482" ht="22.5" customHeight="1" x14ac:dyDescent="0.45"/>
    <row r="483" ht="22.5" customHeight="1" x14ac:dyDescent="0.45"/>
    <row r="484" ht="22.5" customHeight="1" x14ac:dyDescent="0.45"/>
    <row r="485" ht="22.5" customHeight="1" x14ac:dyDescent="0.45"/>
    <row r="486" ht="22.5" customHeight="1" x14ac:dyDescent="0.45"/>
    <row r="487" ht="22.5" customHeight="1" x14ac:dyDescent="0.45"/>
    <row r="488" ht="22.5" customHeight="1" x14ac:dyDescent="0.45"/>
    <row r="489" ht="22.5" customHeight="1" x14ac:dyDescent="0.45"/>
    <row r="490" ht="22.5" customHeight="1" x14ac:dyDescent="0.45"/>
    <row r="491" ht="22.5" customHeight="1" x14ac:dyDescent="0.45"/>
    <row r="492" ht="22.5" customHeight="1" x14ac:dyDescent="0.45"/>
    <row r="493" ht="22.5" customHeight="1" x14ac:dyDescent="0.45"/>
    <row r="494" ht="22.5" customHeight="1" x14ac:dyDescent="0.45"/>
    <row r="495" ht="22.5" customHeight="1" x14ac:dyDescent="0.45"/>
    <row r="496" ht="22.5" customHeight="1" x14ac:dyDescent="0.45"/>
    <row r="497" ht="22.5" customHeight="1" x14ac:dyDescent="0.45"/>
    <row r="498" ht="22.5" customHeight="1" x14ac:dyDescent="0.45"/>
    <row r="499" ht="22.5" customHeight="1" x14ac:dyDescent="0.45"/>
    <row r="500" ht="22.5" customHeight="1" x14ac:dyDescent="0.45"/>
    <row r="501" ht="22.5" customHeight="1" x14ac:dyDescent="0.45"/>
    <row r="502" ht="22.5" customHeight="1" x14ac:dyDescent="0.45"/>
    <row r="503" ht="22.5" customHeight="1" x14ac:dyDescent="0.45"/>
    <row r="504" ht="22.5" customHeight="1" x14ac:dyDescent="0.45"/>
    <row r="505" ht="22.5" customHeight="1" x14ac:dyDescent="0.45"/>
    <row r="506" ht="22.5" customHeight="1" x14ac:dyDescent="0.45"/>
    <row r="507" ht="22.5" customHeight="1" x14ac:dyDescent="0.45"/>
    <row r="508" ht="22.5" customHeight="1" x14ac:dyDescent="0.45"/>
    <row r="509" ht="22.5" customHeight="1" x14ac:dyDescent="0.45"/>
    <row r="510" ht="22.5" customHeight="1" x14ac:dyDescent="0.45"/>
    <row r="511" ht="22.5" customHeight="1" x14ac:dyDescent="0.45"/>
    <row r="512" ht="22.5" customHeight="1" x14ac:dyDescent="0.45"/>
    <row r="513" ht="22.5" customHeight="1" x14ac:dyDescent="0.45"/>
    <row r="514" ht="22.5" customHeight="1" x14ac:dyDescent="0.45"/>
    <row r="515" ht="22.5" customHeight="1" x14ac:dyDescent="0.45"/>
    <row r="516" ht="22.5" customHeight="1" x14ac:dyDescent="0.45"/>
    <row r="517" ht="22.5" customHeight="1" x14ac:dyDescent="0.45"/>
    <row r="518" ht="22.5" customHeight="1" x14ac:dyDescent="0.45"/>
    <row r="519" ht="22.5" customHeight="1" x14ac:dyDescent="0.45"/>
    <row r="520" ht="22.5" customHeight="1" x14ac:dyDescent="0.45"/>
    <row r="521" ht="22.5" customHeight="1" x14ac:dyDescent="0.45"/>
    <row r="522" ht="22.5" customHeight="1" x14ac:dyDescent="0.45"/>
    <row r="523" ht="22.5" customHeight="1" x14ac:dyDescent="0.45"/>
    <row r="524" ht="22.5" customHeight="1" x14ac:dyDescent="0.45"/>
    <row r="525" ht="22.5" customHeight="1" x14ac:dyDescent="0.45"/>
    <row r="526" ht="22.5" customHeight="1" x14ac:dyDescent="0.45"/>
    <row r="527" ht="22.5" customHeight="1" x14ac:dyDescent="0.45"/>
    <row r="528" ht="22.5" customHeight="1" x14ac:dyDescent="0.45"/>
    <row r="529" ht="22.5" customHeight="1" x14ac:dyDescent="0.45"/>
    <row r="530" ht="22.5" customHeight="1" x14ac:dyDescent="0.45"/>
    <row r="531" ht="22.5" customHeight="1" x14ac:dyDescent="0.45"/>
    <row r="532" ht="22.5" customHeight="1" x14ac:dyDescent="0.45"/>
    <row r="533" ht="22.5" customHeight="1" x14ac:dyDescent="0.45"/>
    <row r="534" ht="22.5" customHeight="1" x14ac:dyDescent="0.45"/>
    <row r="535" ht="22.5" customHeight="1" x14ac:dyDescent="0.45"/>
    <row r="536" ht="22.5" customHeight="1" x14ac:dyDescent="0.45"/>
    <row r="537" ht="22.5" customHeight="1" x14ac:dyDescent="0.45"/>
    <row r="538" ht="22.5" customHeight="1" x14ac:dyDescent="0.45"/>
    <row r="539" ht="22.5" customHeight="1" x14ac:dyDescent="0.45"/>
    <row r="540" ht="22.5" customHeight="1" x14ac:dyDescent="0.45"/>
    <row r="541" ht="22.5" customHeight="1" x14ac:dyDescent="0.45"/>
    <row r="542" ht="22.5" customHeight="1" x14ac:dyDescent="0.45"/>
    <row r="543" ht="22.5" customHeight="1" x14ac:dyDescent="0.45"/>
    <row r="544" ht="22.5" customHeight="1" x14ac:dyDescent="0.45"/>
    <row r="545" ht="22.5" customHeight="1" x14ac:dyDescent="0.45"/>
    <row r="546" ht="22.5" customHeight="1" x14ac:dyDescent="0.45"/>
    <row r="547" ht="22.5" customHeight="1" x14ac:dyDescent="0.45"/>
    <row r="548" ht="22.5" customHeight="1" x14ac:dyDescent="0.45"/>
    <row r="549" ht="22.5" customHeight="1" x14ac:dyDescent="0.45"/>
    <row r="550" ht="22.5" customHeight="1" x14ac:dyDescent="0.45"/>
    <row r="551" ht="22.5" customHeight="1" x14ac:dyDescent="0.45"/>
    <row r="552" ht="22.5" customHeight="1" x14ac:dyDescent="0.45"/>
    <row r="553" ht="22.5" customHeight="1" x14ac:dyDescent="0.45"/>
    <row r="554" ht="22.5" customHeight="1" x14ac:dyDescent="0.45"/>
    <row r="555" ht="22.5" customHeight="1" x14ac:dyDescent="0.45"/>
    <row r="556" ht="22.5" customHeight="1" x14ac:dyDescent="0.45"/>
    <row r="557" ht="22.5" customHeight="1" x14ac:dyDescent="0.45"/>
    <row r="558" ht="22.5" customHeight="1" x14ac:dyDescent="0.45"/>
    <row r="559" ht="22.5" customHeight="1" x14ac:dyDescent="0.45"/>
    <row r="560" ht="22.5" customHeight="1" x14ac:dyDescent="0.45"/>
    <row r="561" ht="22.5" customHeight="1" x14ac:dyDescent="0.45"/>
    <row r="562" ht="22.5" customHeight="1" x14ac:dyDescent="0.45"/>
    <row r="563" ht="22.5" customHeight="1" x14ac:dyDescent="0.45"/>
    <row r="564" ht="22.5" customHeight="1" x14ac:dyDescent="0.45"/>
    <row r="565" ht="22.5" customHeight="1" x14ac:dyDescent="0.45"/>
    <row r="566" ht="22.5" customHeight="1" x14ac:dyDescent="0.45"/>
    <row r="567" ht="22.5" customHeight="1" x14ac:dyDescent="0.45"/>
    <row r="568" ht="22.5" customHeight="1" x14ac:dyDescent="0.45"/>
    <row r="569" ht="22.5" customHeight="1" x14ac:dyDescent="0.45"/>
    <row r="570" ht="22.5" customHeight="1" x14ac:dyDescent="0.45"/>
    <row r="571" ht="22.5" customHeight="1" x14ac:dyDescent="0.45"/>
    <row r="572" ht="22.5" customHeight="1" x14ac:dyDescent="0.45"/>
    <row r="573" ht="22.5" customHeight="1" x14ac:dyDescent="0.45"/>
    <row r="574" ht="22.5" customHeight="1" x14ac:dyDescent="0.45"/>
    <row r="575" ht="22.5" customHeight="1" x14ac:dyDescent="0.45"/>
    <row r="576" ht="22.5" customHeight="1" x14ac:dyDescent="0.45"/>
    <row r="577" ht="22.5" customHeight="1" x14ac:dyDescent="0.45"/>
    <row r="578" ht="22.5" customHeight="1" x14ac:dyDescent="0.45"/>
    <row r="579" ht="22.5" customHeight="1" x14ac:dyDescent="0.45"/>
    <row r="580" ht="22.5" customHeight="1" x14ac:dyDescent="0.45"/>
    <row r="581" ht="22.5" customHeight="1" x14ac:dyDescent="0.45"/>
    <row r="582" ht="22.5" customHeight="1" x14ac:dyDescent="0.45"/>
    <row r="583" ht="22.5" customHeight="1" x14ac:dyDescent="0.45"/>
    <row r="584" ht="22.5" customHeight="1" x14ac:dyDescent="0.45"/>
    <row r="585" ht="22.5" customHeight="1" x14ac:dyDescent="0.45"/>
    <row r="586" ht="22.5" customHeight="1" x14ac:dyDescent="0.45"/>
    <row r="587" ht="22.5" customHeight="1" x14ac:dyDescent="0.45"/>
    <row r="588" ht="22.5" customHeight="1" x14ac:dyDescent="0.45"/>
    <row r="589" ht="22.5" customHeight="1" x14ac:dyDescent="0.45"/>
    <row r="590" ht="22.5" customHeight="1" x14ac:dyDescent="0.45"/>
    <row r="591" ht="22.5" customHeight="1" x14ac:dyDescent="0.45"/>
    <row r="592" ht="22.5" customHeight="1" x14ac:dyDescent="0.45"/>
    <row r="593" ht="22.5" customHeight="1" x14ac:dyDescent="0.45"/>
    <row r="594" ht="22.5" customHeight="1" x14ac:dyDescent="0.45"/>
    <row r="595" ht="22.5" customHeight="1" x14ac:dyDescent="0.45"/>
    <row r="596" ht="22.5" customHeight="1" x14ac:dyDescent="0.45"/>
    <row r="597" ht="22.5" customHeight="1" x14ac:dyDescent="0.45"/>
    <row r="598" ht="22.5" customHeight="1" x14ac:dyDescent="0.45"/>
    <row r="599" ht="22.5" customHeight="1" x14ac:dyDescent="0.45"/>
    <row r="600" ht="22.5" customHeight="1" x14ac:dyDescent="0.45"/>
    <row r="601" ht="22.5" customHeight="1" x14ac:dyDescent="0.45"/>
    <row r="602" ht="22.5" customHeight="1" x14ac:dyDescent="0.45"/>
    <row r="603" ht="22.5" customHeight="1" x14ac:dyDescent="0.45"/>
    <row r="604" ht="22.5" customHeight="1" x14ac:dyDescent="0.45"/>
    <row r="605" ht="22.5" customHeight="1" x14ac:dyDescent="0.45"/>
    <row r="606" ht="22.5" customHeight="1" x14ac:dyDescent="0.45"/>
    <row r="607" ht="22.5" customHeight="1" x14ac:dyDescent="0.45"/>
    <row r="608" ht="22.5" customHeight="1" x14ac:dyDescent="0.45"/>
    <row r="609" ht="22.5" customHeight="1" x14ac:dyDescent="0.45"/>
    <row r="610" ht="22.5" customHeight="1" x14ac:dyDescent="0.45"/>
    <row r="611" ht="22.5" customHeight="1" x14ac:dyDescent="0.45"/>
    <row r="612" ht="22.5" customHeight="1" x14ac:dyDescent="0.45"/>
    <row r="613" ht="22.5" customHeight="1" x14ac:dyDescent="0.45"/>
    <row r="614" ht="22.5" customHeight="1" x14ac:dyDescent="0.45"/>
    <row r="615" ht="22.5" customHeight="1" x14ac:dyDescent="0.45"/>
    <row r="616" ht="22.5" customHeight="1" x14ac:dyDescent="0.45"/>
    <row r="617" ht="22.5" customHeight="1" x14ac:dyDescent="0.45"/>
    <row r="618" ht="22.5" customHeight="1" x14ac:dyDescent="0.45"/>
    <row r="619" ht="22.5" customHeight="1" x14ac:dyDescent="0.45"/>
    <row r="620" ht="22.5" customHeight="1" x14ac:dyDescent="0.45"/>
    <row r="621" ht="22.5" customHeight="1" x14ac:dyDescent="0.45"/>
    <row r="622" ht="22.5" customHeight="1" x14ac:dyDescent="0.45"/>
    <row r="623" ht="22.5" customHeight="1" x14ac:dyDescent="0.45"/>
    <row r="624" ht="22.5" customHeight="1" x14ac:dyDescent="0.45"/>
    <row r="625" ht="22.5" customHeight="1" x14ac:dyDescent="0.45"/>
    <row r="626" ht="22.5" customHeight="1" x14ac:dyDescent="0.45"/>
    <row r="627" ht="22.5" customHeight="1" x14ac:dyDescent="0.45"/>
    <row r="628" ht="22.5" customHeight="1" x14ac:dyDescent="0.45"/>
    <row r="629" ht="22.5" customHeight="1" x14ac:dyDescent="0.45"/>
    <row r="630" ht="22.5" customHeight="1" x14ac:dyDescent="0.45"/>
    <row r="631" ht="22.5" customHeight="1" x14ac:dyDescent="0.45"/>
    <row r="632" ht="22.5" customHeight="1" x14ac:dyDescent="0.45"/>
    <row r="633" ht="22.5" customHeight="1" x14ac:dyDescent="0.45"/>
    <row r="634" ht="22.5" customHeight="1" x14ac:dyDescent="0.45"/>
    <row r="635" ht="22.5" customHeight="1" x14ac:dyDescent="0.45"/>
    <row r="636" ht="22.5" customHeight="1" x14ac:dyDescent="0.45"/>
    <row r="637" ht="22.5" customHeight="1" x14ac:dyDescent="0.45"/>
    <row r="638" ht="22.5" customHeight="1" x14ac:dyDescent="0.45"/>
    <row r="639" ht="22.5" customHeight="1" x14ac:dyDescent="0.45"/>
    <row r="640" ht="22.5" customHeight="1" x14ac:dyDescent="0.45"/>
    <row r="641" ht="22.5" customHeight="1" x14ac:dyDescent="0.45"/>
    <row r="642" ht="22.5" customHeight="1" x14ac:dyDescent="0.45"/>
    <row r="643" ht="22.5" customHeight="1" x14ac:dyDescent="0.45"/>
    <row r="644" ht="22.5" customHeight="1" x14ac:dyDescent="0.45"/>
    <row r="645" ht="22.5" customHeight="1" x14ac:dyDescent="0.45"/>
    <row r="646" ht="22.5" customHeight="1" x14ac:dyDescent="0.45"/>
    <row r="647" ht="22.5" customHeight="1" x14ac:dyDescent="0.45"/>
    <row r="648" ht="22.5" customHeight="1" x14ac:dyDescent="0.45"/>
    <row r="649" ht="22.5" customHeight="1" x14ac:dyDescent="0.45"/>
    <row r="650" ht="22.5" customHeight="1" x14ac:dyDescent="0.45"/>
    <row r="651" ht="22.5" customHeight="1" x14ac:dyDescent="0.45"/>
    <row r="652" ht="22.5" customHeight="1" x14ac:dyDescent="0.45"/>
    <row r="653" ht="22.5" customHeight="1" x14ac:dyDescent="0.45"/>
    <row r="654" ht="22.5" customHeight="1" x14ac:dyDescent="0.45"/>
    <row r="655" ht="22.5" customHeight="1" x14ac:dyDescent="0.45"/>
    <row r="656" ht="22.5" customHeight="1" x14ac:dyDescent="0.45"/>
    <row r="657" ht="22.5" customHeight="1" x14ac:dyDescent="0.45"/>
    <row r="658" ht="22.5" customHeight="1" x14ac:dyDescent="0.45"/>
    <row r="659" ht="22.5" customHeight="1" x14ac:dyDescent="0.45"/>
    <row r="660" ht="22.5" customHeight="1" x14ac:dyDescent="0.45"/>
    <row r="661" ht="22.5" customHeight="1" x14ac:dyDescent="0.45"/>
    <row r="662" ht="22.5" customHeight="1" x14ac:dyDescent="0.45"/>
    <row r="663" ht="22.5" customHeight="1" x14ac:dyDescent="0.45"/>
    <row r="664" ht="22.5" customHeight="1" x14ac:dyDescent="0.45"/>
    <row r="665" ht="22.5" customHeight="1" x14ac:dyDescent="0.45"/>
    <row r="666" ht="22.5" customHeight="1" x14ac:dyDescent="0.45"/>
    <row r="667" ht="22.5" customHeight="1" x14ac:dyDescent="0.45"/>
    <row r="668" ht="22.5" customHeight="1" x14ac:dyDescent="0.45"/>
    <row r="669" ht="22.5" customHeight="1" x14ac:dyDescent="0.45"/>
    <row r="670" ht="22.5" customHeight="1" x14ac:dyDescent="0.45"/>
    <row r="671" ht="22.5" customHeight="1" x14ac:dyDescent="0.45"/>
    <row r="672" ht="22.5" customHeight="1" x14ac:dyDescent="0.45"/>
    <row r="673" ht="22.5" customHeight="1" x14ac:dyDescent="0.45"/>
    <row r="674" ht="22.5" customHeight="1" x14ac:dyDescent="0.45"/>
    <row r="675" ht="22.5" customHeight="1" x14ac:dyDescent="0.45"/>
    <row r="676" ht="22.5" customHeight="1" x14ac:dyDescent="0.45"/>
    <row r="677" ht="22.5" customHeight="1" x14ac:dyDescent="0.45"/>
    <row r="678" ht="22.5" customHeight="1" x14ac:dyDescent="0.45"/>
    <row r="679" ht="22.5" customHeight="1" x14ac:dyDescent="0.45"/>
    <row r="680" ht="22.5" customHeight="1" x14ac:dyDescent="0.45"/>
    <row r="681" ht="22.5" customHeight="1" x14ac:dyDescent="0.45"/>
    <row r="682" ht="22.5" customHeight="1" x14ac:dyDescent="0.45"/>
    <row r="683" ht="22.5" customHeight="1" x14ac:dyDescent="0.45"/>
    <row r="684" ht="22.5" customHeight="1" x14ac:dyDescent="0.45"/>
    <row r="685" ht="22.5" customHeight="1" x14ac:dyDescent="0.45"/>
    <row r="686" ht="22.5" customHeight="1" x14ac:dyDescent="0.45"/>
    <row r="687" ht="22.5" customHeight="1" x14ac:dyDescent="0.45"/>
    <row r="688" ht="22.5" customHeight="1" x14ac:dyDescent="0.45"/>
    <row r="689" ht="22.5" customHeight="1" x14ac:dyDescent="0.45"/>
    <row r="690" ht="22.5" customHeight="1" x14ac:dyDescent="0.45"/>
    <row r="691" ht="22.5" customHeight="1" x14ac:dyDescent="0.45"/>
    <row r="692" ht="22.5" customHeight="1" x14ac:dyDescent="0.45"/>
    <row r="693" ht="22.5" customHeight="1" x14ac:dyDescent="0.45"/>
    <row r="694" ht="22.5" customHeight="1" x14ac:dyDescent="0.45"/>
    <row r="695" ht="22.5" customHeight="1" x14ac:dyDescent="0.45"/>
    <row r="696" ht="22.5" customHeight="1" x14ac:dyDescent="0.45"/>
    <row r="697" ht="22.5" customHeight="1" x14ac:dyDescent="0.45"/>
    <row r="698" ht="22.5" customHeight="1" x14ac:dyDescent="0.45"/>
    <row r="699" ht="22.5" customHeight="1" x14ac:dyDescent="0.45"/>
    <row r="700" ht="22.5" customHeight="1" x14ac:dyDescent="0.45"/>
    <row r="701" ht="22.5" customHeight="1" x14ac:dyDescent="0.45"/>
    <row r="702" ht="22.5" customHeight="1" x14ac:dyDescent="0.45"/>
    <row r="703" ht="22.5" customHeight="1" x14ac:dyDescent="0.45"/>
    <row r="704" ht="22.5" customHeight="1" x14ac:dyDescent="0.45"/>
    <row r="705" ht="22.5" customHeight="1" x14ac:dyDescent="0.45"/>
    <row r="706" ht="22.5" customHeight="1" x14ac:dyDescent="0.45"/>
    <row r="707" ht="22.5" customHeight="1" x14ac:dyDescent="0.45"/>
    <row r="708" ht="22.5" customHeight="1" x14ac:dyDescent="0.45"/>
    <row r="709" ht="22.5" customHeight="1" x14ac:dyDescent="0.45"/>
    <row r="710" ht="22.5" customHeight="1" x14ac:dyDescent="0.45"/>
    <row r="711" ht="22.5" customHeight="1" x14ac:dyDescent="0.45"/>
    <row r="712" ht="22.5" customHeight="1" x14ac:dyDescent="0.45"/>
    <row r="713" ht="22.5" customHeight="1" x14ac:dyDescent="0.45"/>
    <row r="714" ht="22.5" customHeight="1" x14ac:dyDescent="0.45"/>
    <row r="715" ht="22.5" customHeight="1" x14ac:dyDescent="0.45"/>
    <row r="716" ht="22.5" customHeight="1" x14ac:dyDescent="0.45"/>
    <row r="717" ht="22.5" customHeight="1" x14ac:dyDescent="0.45"/>
    <row r="718" ht="22.5" customHeight="1" x14ac:dyDescent="0.45"/>
    <row r="719" ht="22.5" customHeight="1" x14ac:dyDescent="0.45"/>
    <row r="720" ht="22.5" customHeight="1" x14ac:dyDescent="0.45"/>
    <row r="721" ht="22.5" customHeight="1" x14ac:dyDescent="0.45"/>
    <row r="722" ht="22.5" customHeight="1" x14ac:dyDescent="0.45"/>
    <row r="723" ht="22.5" customHeight="1" x14ac:dyDescent="0.45"/>
    <row r="724" ht="22.5" customHeight="1" x14ac:dyDescent="0.45"/>
    <row r="725" ht="22.5" customHeight="1" x14ac:dyDescent="0.45"/>
    <row r="726" ht="22.5" customHeight="1" x14ac:dyDescent="0.45"/>
    <row r="727" ht="22.5" customHeight="1" x14ac:dyDescent="0.45"/>
    <row r="728" ht="22.5" customHeight="1" x14ac:dyDescent="0.45"/>
    <row r="729" ht="22.5" customHeight="1" x14ac:dyDescent="0.45"/>
    <row r="730" ht="22.5" customHeight="1" x14ac:dyDescent="0.45"/>
    <row r="731" ht="22.5" customHeight="1" x14ac:dyDescent="0.45"/>
    <row r="732" ht="22.5" customHeight="1" x14ac:dyDescent="0.45"/>
    <row r="733" ht="22.5" customHeight="1" x14ac:dyDescent="0.45"/>
    <row r="734" ht="22.5" customHeight="1" x14ac:dyDescent="0.45"/>
    <row r="735" ht="22.5" customHeight="1" x14ac:dyDescent="0.45"/>
    <row r="736" ht="22.5" customHeight="1" x14ac:dyDescent="0.45"/>
    <row r="737" ht="22.5" customHeight="1" x14ac:dyDescent="0.45"/>
    <row r="738" ht="22.5" customHeight="1" x14ac:dyDescent="0.45"/>
    <row r="739" ht="22.5" customHeight="1" x14ac:dyDescent="0.45"/>
    <row r="740" ht="22.5" customHeight="1" x14ac:dyDescent="0.45"/>
    <row r="741" ht="22.5" customHeight="1" x14ac:dyDescent="0.45"/>
    <row r="742" ht="22.5" customHeight="1" x14ac:dyDescent="0.45"/>
    <row r="743" ht="22.5" customHeight="1" x14ac:dyDescent="0.45"/>
    <row r="744" ht="22.5" customHeight="1" x14ac:dyDescent="0.45"/>
    <row r="745" ht="22.5" customHeight="1" x14ac:dyDescent="0.45"/>
    <row r="746" ht="22.5" customHeight="1" x14ac:dyDescent="0.45"/>
    <row r="747" ht="22.5" customHeight="1" x14ac:dyDescent="0.45"/>
    <row r="748" ht="22.5" customHeight="1" x14ac:dyDescent="0.45"/>
    <row r="749" ht="22.5" customHeight="1" x14ac:dyDescent="0.45"/>
    <row r="750" ht="22.5" customHeight="1" x14ac:dyDescent="0.45"/>
    <row r="751" ht="22.5" customHeight="1" x14ac:dyDescent="0.45"/>
    <row r="752" ht="22.5" customHeight="1" x14ac:dyDescent="0.45"/>
    <row r="753" ht="22.5" customHeight="1" x14ac:dyDescent="0.45"/>
    <row r="754" ht="22.5" customHeight="1" x14ac:dyDescent="0.45"/>
    <row r="755" ht="22.5" customHeight="1" x14ac:dyDescent="0.45"/>
    <row r="756" ht="22.5" customHeight="1" x14ac:dyDescent="0.45"/>
    <row r="757" ht="22.5" customHeight="1" x14ac:dyDescent="0.45"/>
    <row r="758" ht="22.5" customHeight="1" x14ac:dyDescent="0.45"/>
    <row r="759" ht="22.5" customHeight="1" x14ac:dyDescent="0.45"/>
    <row r="760" ht="22.5" customHeight="1" x14ac:dyDescent="0.45"/>
    <row r="761" ht="22.5" customHeight="1" x14ac:dyDescent="0.45"/>
    <row r="762" ht="22.5" customHeight="1" x14ac:dyDescent="0.45"/>
    <row r="763" ht="22.5" customHeight="1" x14ac:dyDescent="0.45"/>
    <row r="764" ht="22.5" customHeight="1" x14ac:dyDescent="0.45"/>
    <row r="765" ht="22.5" customHeight="1" x14ac:dyDescent="0.45"/>
    <row r="766" ht="22.5" customHeight="1" x14ac:dyDescent="0.45"/>
    <row r="767" ht="22.5" customHeight="1" x14ac:dyDescent="0.45"/>
    <row r="768" ht="22.5" customHeight="1" x14ac:dyDescent="0.45"/>
    <row r="769" ht="22.5" customHeight="1" x14ac:dyDescent="0.45"/>
    <row r="770" ht="22.5" customHeight="1" x14ac:dyDescent="0.45"/>
    <row r="771" ht="22.5" customHeight="1" x14ac:dyDescent="0.45"/>
    <row r="772" ht="22.5" customHeight="1" x14ac:dyDescent="0.45"/>
    <row r="773" ht="22.5" customHeight="1" x14ac:dyDescent="0.45"/>
    <row r="774" ht="22.5" customHeight="1" x14ac:dyDescent="0.45"/>
    <row r="775" ht="22.5" customHeight="1" x14ac:dyDescent="0.45"/>
    <row r="776" ht="22.5" customHeight="1" x14ac:dyDescent="0.45"/>
    <row r="777" ht="22.5" customHeight="1" x14ac:dyDescent="0.45"/>
    <row r="778" ht="22.5" customHeight="1" x14ac:dyDescent="0.45"/>
    <row r="779" ht="22.5" customHeight="1" x14ac:dyDescent="0.45"/>
    <row r="780" ht="22.5" customHeight="1" x14ac:dyDescent="0.45"/>
    <row r="781" ht="22.5" customHeight="1" x14ac:dyDescent="0.45"/>
    <row r="782" ht="22.5" customHeight="1" x14ac:dyDescent="0.45"/>
    <row r="783" ht="22.5" customHeight="1" x14ac:dyDescent="0.45"/>
    <row r="784" ht="22.5" customHeight="1" x14ac:dyDescent="0.45"/>
    <row r="785" ht="22.5" customHeight="1" x14ac:dyDescent="0.45"/>
    <row r="786" ht="22.5" customHeight="1" x14ac:dyDescent="0.45"/>
    <row r="787" ht="22.5" customHeight="1" x14ac:dyDescent="0.45"/>
    <row r="788" ht="22.5" customHeight="1" x14ac:dyDescent="0.45"/>
    <row r="789" ht="22.5" customHeight="1" x14ac:dyDescent="0.45"/>
    <row r="790" ht="22.5" customHeight="1" x14ac:dyDescent="0.45"/>
    <row r="791" ht="22.5" customHeight="1" x14ac:dyDescent="0.45"/>
    <row r="792" ht="22.5" customHeight="1" x14ac:dyDescent="0.45"/>
    <row r="793" ht="22.5" customHeight="1" x14ac:dyDescent="0.45"/>
    <row r="794" ht="22.5" customHeight="1" x14ac:dyDescent="0.45"/>
    <row r="795" ht="22.5" customHeight="1" x14ac:dyDescent="0.45"/>
    <row r="796" ht="22.5" customHeight="1" x14ac:dyDescent="0.45"/>
    <row r="797" ht="22.5" customHeight="1" x14ac:dyDescent="0.45"/>
    <row r="798" ht="22.5" customHeight="1" x14ac:dyDescent="0.45"/>
    <row r="799" ht="22.5" customHeight="1" x14ac:dyDescent="0.45"/>
    <row r="800" ht="22.5" customHeight="1" x14ac:dyDescent="0.45"/>
    <row r="801" ht="22.5" customHeight="1" x14ac:dyDescent="0.45"/>
    <row r="802" ht="22.5" customHeight="1" x14ac:dyDescent="0.45"/>
    <row r="803" ht="22.5" customHeight="1" x14ac:dyDescent="0.45"/>
    <row r="804" ht="22.5" customHeight="1" x14ac:dyDescent="0.45"/>
    <row r="805" ht="22.5" customHeight="1" x14ac:dyDescent="0.45"/>
    <row r="806" ht="22.5" customHeight="1" x14ac:dyDescent="0.45"/>
    <row r="807" ht="22.5" customHeight="1" x14ac:dyDescent="0.45"/>
    <row r="808" ht="22.5" customHeight="1" x14ac:dyDescent="0.45"/>
    <row r="809" ht="22.5" customHeight="1" x14ac:dyDescent="0.45"/>
    <row r="810" ht="22.5" customHeight="1" x14ac:dyDescent="0.45"/>
    <row r="811" ht="22.5" customHeight="1" x14ac:dyDescent="0.45"/>
    <row r="812" ht="22.5" customHeight="1" x14ac:dyDescent="0.45"/>
    <row r="813" ht="22.5" customHeight="1" x14ac:dyDescent="0.45"/>
    <row r="814" ht="22.5" customHeight="1" x14ac:dyDescent="0.45"/>
    <row r="815" ht="22.5" customHeight="1" x14ac:dyDescent="0.45"/>
    <row r="816" ht="22.5" customHeight="1" x14ac:dyDescent="0.45"/>
    <row r="817" ht="22.5" customHeight="1" x14ac:dyDescent="0.45"/>
    <row r="818" ht="22.5" customHeight="1" x14ac:dyDescent="0.45"/>
    <row r="819" ht="22.5" customHeight="1" x14ac:dyDescent="0.45"/>
    <row r="820" ht="22.5" customHeight="1" x14ac:dyDescent="0.45"/>
    <row r="821" ht="22.5" customHeight="1" x14ac:dyDescent="0.45"/>
    <row r="822" ht="22.5" customHeight="1" x14ac:dyDescent="0.45"/>
    <row r="823" ht="22.5" customHeight="1" x14ac:dyDescent="0.45"/>
    <row r="824" ht="22.5" customHeight="1" x14ac:dyDescent="0.45"/>
    <row r="825" ht="22.5" customHeight="1" x14ac:dyDescent="0.45"/>
    <row r="826" ht="22.5" customHeight="1" x14ac:dyDescent="0.45"/>
    <row r="827" ht="22.5" customHeight="1" x14ac:dyDescent="0.45"/>
    <row r="828" ht="22.5" customHeight="1" x14ac:dyDescent="0.45"/>
    <row r="829" ht="22.5" customHeight="1" x14ac:dyDescent="0.45"/>
    <row r="830" ht="22.5" customHeight="1" x14ac:dyDescent="0.45"/>
    <row r="831" ht="22.5" customHeight="1" x14ac:dyDescent="0.45"/>
    <row r="832" ht="22.5" customHeight="1" x14ac:dyDescent="0.45"/>
    <row r="833" ht="22.5" customHeight="1" x14ac:dyDescent="0.45"/>
    <row r="834" ht="22.5" customHeight="1" x14ac:dyDescent="0.45"/>
    <row r="835" ht="22.5" customHeight="1" x14ac:dyDescent="0.45"/>
    <row r="836" ht="22.5" customHeight="1" x14ac:dyDescent="0.45"/>
    <row r="837" ht="22.5" customHeight="1" x14ac:dyDescent="0.45"/>
    <row r="838" ht="22.5" customHeight="1" x14ac:dyDescent="0.45"/>
    <row r="839" ht="22.5" customHeight="1" x14ac:dyDescent="0.45"/>
    <row r="840" ht="22.5" customHeight="1" x14ac:dyDescent="0.45"/>
    <row r="841" ht="22.5" customHeight="1" x14ac:dyDescent="0.45"/>
    <row r="842" ht="22.5" customHeight="1" x14ac:dyDescent="0.45"/>
    <row r="843" ht="22.5" customHeight="1" x14ac:dyDescent="0.45"/>
    <row r="844" ht="22.5" customHeight="1" x14ac:dyDescent="0.45"/>
    <row r="845" ht="22.5" customHeight="1" x14ac:dyDescent="0.45"/>
    <row r="846" ht="22.5" customHeight="1" x14ac:dyDescent="0.45"/>
    <row r="847" ht="22.5" customHeight="1" x14ac:dyDescent="0.45"/>
    <row r="848" ht="22.5" customHeight="1" x14ac:dyDescent="0.45"/>
    <row r="849" ht="22.5" customHeight="1" x14ac:dyDescent="0.45"/>
    <row r="850" ht="22.5" customHeight="1" x14ac:dyDescent="0.45"/>
    <row r="851" ht="22.5" customHeight="1" x14ac:dyDescent="0.45"/>
    <row r="852" ht="22.5" customHeight="1" x14ac:dyDescent="0.45"/>
    <row r="853" ht="22.5" customHeight="1" x14ac:dyDescent="0.45"/>
    <row r="854" ht="22.5" customHeight="1" x14ac:dyDescent="0.45"/>
    <row r="855" ht="22.5" customHeight="1" x14ac:dyDescent="0.45"/>
    <row r="856" ht="22.5" customHeight="1" x14ac:dyDescent="0.45"/>
    <row r="857" ht="22.5" customHeight="1" x14ac:dyDescent="0.45"/>
    <row r="858" ht="22.5" customHeight="1" x14ac:dyDescent="0.45"/>
    <row r="859" ht="22.5" customHeight="1" x14ac:dyDescent="0.45"/>
    <row r="860" ht="22.5" customHeight="1" x14ac:dyDescent="0.45"/>
    <row r="861" ht="22.5" customHeight="1" x14ac:dyDescent="0.45"/>
    <row r="862" ht="22.5" customHeight="1" x14ac:dyDescent="0.45"/>
    <row r="863" ht="22.5" customHeight="1" x14ac:dyDescent="0.45"/>
    <row r="864" ht="22.5" customHeight="1" x14ac:dyDescent="0.45"/>
    <row r="865" ht="22.5" customHeight="1" x14ac:dyDescent="0.45"/>
    <row r="866" ht="22.5" customHeight="1" x14ac:dyDescent="0.45"/>
    <row r="867" ht="22.5" customHeight="1" x14ac:dyDescent="0.45"/>
    <row r="868" ht="22.5" customHeight="1" x14ac:dyDescent="0.45"/>
    <row r="869" ht="22.5" customHeight="1" x14ac:dyDescent="0.45"/>
    <row r="870" ht="22.5" customHeight="1" x14ac:dyDescent="0.45"/>
    <row r="871" ht="22.5" customHeight="1" x14ac:dyDescent="0.45"/>
    <row r="872" ht="22.5" customHeight="1" x14ac:dyDescent="0.45"/>
    <row r="873" ht="22.5" customHeight="1" x14ac:dyDescent="0.45"/>
    <row r="874" ht="22.5" customHeight="1" x14ac:dyDescent="0.45"/>
    <row r="875" ht="22.5" customHeight="1" x14ac:dyDescent="0.45"/>
    <row r="876" ht="22.5" customHeight="1" x14ac:dyDescent="0.45"/>
    <row r="877" ht="22.5" customHeight="1" x14ac:dyDescent="0.45"/>
    <row r="878" ht="22.5" customHeight="1" x14ac:dyDescent="0.45"/>
    <row r="879" ht="22.5" customHeight="1" x14ac:dyDescent="0.45"/>
    <row r="880" ht="22.5" customHeight="1" x14ac:dyDescent="0.45"/>
    <row r="881" ht="22.5" customHeight="1" x14ac:dyDescent="0.45"/>
    <row r="882" ht="22.5" customHeight="1" x14ac:dyDescent="0.45"/>
    <row r="883" ht="22.5" customHeight="1" x14ac:dyDescent="0.45"/>
    <row r="884" ht="22.5" customHeight="1" x14ac:dyDescent="0.45"/>
    <row r="885" ht="22.5" customHeight="1" x14ac:dyDescent="0.45"/>
    <row r="886" ht="22.5" customHeight="1" x14ac:dyDescent="0.45"/>
    <row r="887" ht="22.5" customHeight="1" x14ac:dyDescent="0.45"/>
    <row r="888" ht="22.5" customHeight="1" x14ac:dyDescent="0.45"/>
    <row r="889" ht="22.5" customHeight="1" x14ac:dyDescent="0.45"/>
    <row r="890" ht="22.5" customHeight="1" x14ac:dyDescent="0.45"/>
    <row r="891" ht="22.5" customHeight="1" x14ac:dyDescent="0.45"/>
    <row r="892" ht="22.5" customHeight="1" x14ac:dyDescent="0.45"/>
    <row r="893" ht="22.5" customHeight="1" x14ac:dyDescent="0.45"/>
    <row r="894" ht="22.5" customHeight="1" x14ac:dyDescent="0.45"/>
    <row r="895" ht="22.5" customHeight="1" x14ac:dyDescent="0.45"/>
    <row r="896" ht="22.5" customHeight="1" x14ac:dyDescent="0.45"/>
    <row r="897" ht="22.5" customHeight="1" x14ac:dyDescent="0.45"/>
    <row r="898" ht="22.5" customHeight="1" x14ac:dyDescent="0.45"/>
    <row r="899" ht="22.5" customHeight="1" x14ac:dyDescent="0.45"/>
    <row r="900" ht="22.5" customHeight="1" x14ac:dyDescent="0.45"/>
    <row r="901" ht="22.5" customHeight="1" x14ac:dyDescent="0.45"/>
    <row r="902" ht="22.5" customHeight="1" x14ac:dyDescent="0.45"/>
    <row r="903" ht="22.5" customHeight="1" x14ac:dyDescent="0.45"/>
    <row r="904" ht="22.5" customHeight="1" x14ac:dyDescent="0.45"/>
    <row r="905" ht="22.5" customHeight="1" x14ac:dyDescent="0.45"/>
    <row r="906" ht="22.5" customHeight="1" x14ac:dyDescent="0.45"/>
    <row r="907" ht="22.5" customHeight="1" x14ac:dyDescent="0.45"/>
    <row r="908" ht="22.5" customHeight="1" x14ac:dyDescent="0.45"/>
    <row r="909" ht="22.5" customHeight="1" x14ac:dyDescent="0.45"/>
    <row r="910" ht="22.5" customHeight="1" x14ac:dyDescent="0.45"/>
    <row r="911" ht="22.5" customHeight="1" x14ac:dyDescent="0.45"/>
    <row r="912" ht="22.5" customHeight="1" x14ac:dyDescent="0.45"/>
    <row r="913" ht="22.5" customHeight="1" x14ac:dyDescent="0.45"/>
    <row r="914" ht="22.5" customHeight="1" x14ac:dyDescent="0.45"/>
    <row r="915" ht="22.5" customHeight="1" x14ac:dyDescent="0.45"/>
    <row r="916" ht="22.5" customHeight="1" x14ac:dyDescent="0.45"/>
    <row r="917" ht="22.5" customHeight="1" x14ac:dyDescent="0.45"/>
    <row r="918" ht="22.5" customHeight="1" x14ac:dyDescent="0.45"/>
    <row r="919" ht="22.5" customHeight="1" x14ac:dyDescent="0.45"/>
    <row r="920" ht="22.5" customHeight="1" x14ac:dyDescent="0.45"/>
    <row r="921" ht="22.5" customHeight="1" x14ac:dyDescent="0.45"/>
    <row r="922" ht="22.5" customHeight="1" x14ac:dyDescent="0.45"/>
    <row r="923" ht="22.5" customHeight="1" x14ac:dyDescent="0.45"/>
    <row r="924" ht="22.5" customHeight="1" x14ac:dyDescent="0.45"/>
    <row r="925" ht="22.5" customHeight="1" x14ac:dyDescent="0.45"/>
    <row r="926" ht="22.5" customHeight="1" x14ac:dyDescent="0.45"/>
    <row r="927" ht="22.5" customHeight="1" x14ac:dyDescent="0.45"/>
    <row r="928" ht="22.5" customHeight="1" x14ac:dyDescent="0.45"/>
    <row r="929" ht="22.5" customHeight="1" x14ac:dyDescent="0.45"/>
    <row r="930" ht="22.5" customHeight="1" x14ac:dyDescent="0.45"/>
    <row r="931" ht="22.5" customHeight="1" x14ac:dyDescent="0.45"/>
    <row r="932" ht="22.5" customHeight="1" x14ac:dyDescent="0.45"/>
    <row r="933" ht="22.5" customHeight="1" x14ac:dyDescent="0.45"/>
    <row r="934" ht="22.5" customHeight="1" x14ac:dyDescent="0.45"/>
    <row r="935" ht="22.5" customHeight="1" x14ac:dyDescent="0.45"/>
    <row r="936" ht="22.5" customHeight="1" x14ac:dyDescent="0.45"/>
    <row r="937" ht="22.5" customHeight="1" x14ac:dyDescent="0.45"/>
    <row r="938" ht="22.5" customHeight="1" x14ac:dyDescent="0.45"/>
    <row r="939" ht="22.5" customHeight="1" x14ac:dyDescent="0.45"/>
    <row r="940" ht="22.5" customHeight="1" x14ac:dyDescent="0.45"/>
    <row r="941" ht="22.5" customHeight="1" x14ac:dyDescent="0.45"/>
    <row r="942" ht="22.5" customHeight="1" x14ac:dyDescent="0.45"/>
    <row r="943" ht="22.5" customHeight="1" x14ac:dyDescent="0.45"/>
    <row r="944" ht="22.5" customHeight="1" x14ac:dyDescent="0.45"/>
    <row r="945" ht="22.5" customHeight="1" x14ac:dyDescent="0.45"/>
    <row r="946" ht="22.5" customHeight="1" x14ac:dyDescent="0.45"/>
    <row r="947" ht="22.5" customHeight="1" x14ac:dyDescent="0.45"/>
    <row r="948" ht="22.5" customHeight="1" x14ac:dyDescent="0.45"/>
    <row r="949" ht="22.5" customHeight="1" x14ac:dyDescent="0.45"/>
    <row r="950" ht="22.5" customHeight="1" x14ac:dyDescent="0.45"/>
    <row r="951" ht="22.5" customHeight="1" x14ac:dyDescent="0.45"/>
    <row r="952" ht="22.5" customHeight="1" x14ac:dyDescent="0.45"/>
    <row r="953" ht="22.5" customHeight="1" x14ac:dyDescent="0.45"/>
    <row r="954" ht="22.5" customHeight="1" x14ac:dyDescent="0.45"/>
    <row r="955" ht="22.5" customHeight="1" x14ac:dyDescent="0.45"/>
    <row r="956" ht="22.5" customHeight="1" x14ac:dyDescent="0.45"/>
    <row r="957" ht="22.5" customHeight="1" x14ac:dyDescent="0.45"/>
    <row r="958" ht="22.5" customHeight="1" x14ac:dyDescent="0.45"/>
    <row r="959" ht="22.5" customHeight="1" x14ac:dyDescent="0.45"/>
    <row r="960" ht="22.5" customHeight="1" x14ac:dyDescent="0.45"/>
    <row r="961" ht="22.5" customHeight="1" x14ac:dyDescent="0.45"/>
    <row r="962" ht="22.5" customHeight="1" x14ac:dyDescent="0.45"/>
    <row r="963" ht="22.5" customHeight="1" x14ac:dyDescent="0.45"/>
    <row r="964" ht="22.5" customHeight="1" x14ac:dyDescent="0.45"/>
    <row r="965" ht="22.5" customHeight="1" x14ac:dyDescent="0.45"/>
    <row r="966" ht="22.5" customHeight="1" x14ac:dyDescent="0.45"/>
    <row r="967" ht="22.5" customHeight="1" x14ac:dyDescent="0.45"/>
    <row r="968" ht="22.5" customHeight="1" x14ac:dyDescent="0.45"/>
    <row r="969" ht="22.5" customHeight="1" x14ac:dyDescent="0.45"/>
    <row r="970" ht="22.5" customHeight="1" x14ac:dyDescent="0.45"/>
    <row r="971" ht="22.5" customHeight="1" x14ac:dyDescent="0.45"/>
    <row r="972" ht="22.5" customHeight="1" x14ac:dyDescent="0.45"/>
    <row r="973" ht="22.5" customHeight="1" x14ac:dyDescent="0.45"/>
    <row r="974" ht="22.5" customHeight="1" x14ac:dyDescent="0.45"/>
    <row r="975" ht="22.5" customHeight="1" x14ac:dyDescent="0.45"/>
    <row r="976" ht="22.5" customHeight="1" x14ac:dyDescent="0.45"/>
    <row r="977" ht="22.5" customHeight="1" x14ac:dyDescent="0.45"/>
    <row r="978" ht="22.5" customHeight="1" x14ac:dyDescent="0.45"/>
    <row r="979" ht="22.5" customHeight="1" x14ac:dyDescent="0.45"/>
    <row r="980" ht="22.5" customHeight="1" x14ac:dyDescent="0.45"/>
    <row r="981" ht="22.5" customHeight="1" x14ac:dyDescent="0.45"/>
    <row r="982" ht="22.5" customHeight="1" x14ac:dyDescent="0.45"/>
    <row r="983" ht="22.5" customHeight="1" x14ac:dyDescent="0.45"/>
    <row r="984" ht="22.5" customHeight="1" x14ac:dyDescent="0.45"/>
    <row r="985" ht="22.5" customHeight="1" x14ac:dyDescent="0.45"/>
    <row r="986" ht="22.5" customHeight="1" x14ac:dyDescent="0.45"/>
    <row r="987" ht="22.5" customHeight="1" x14ac:dyDescent="0.45"/>
    <row r="988" ht="22.5" customHeight="1" x14ac:dyDescent="0.45"/>
    <row r="989" ht="22.5" customHeight="1" x14ac:dyDescent="0.45"/>
    <row r="990" ht="22.5" customHeight="1" x14ac:dyDescent="0.45"/>
    <row r="991" ht="22.5" customHeight="1" x14ac:dyDescent="0.45"/>
    <row r="992" ht="22.5" customHeight="1" x14ac:dyDescent="0.45"/>
    <row r="993" ht="22.5" customHeight="1" x14ac:dyDescent="0.45"/>
    <row r="994" ht="22.5" customHeight="1" x14ac:dyDescent="0.45"/>
    <row r="995" ht="22.5" customHeight="1" x14ac:dyDescent="0.45"/>
    <row r="996" ht="22.5" customHeight="1" x14ac:dyDescent="0.45"/>
    <row r="997" ht="22.5" customHeight="1" x14ac:dyDescent="0.45"/>
    <row r="998" ht="22.5" customHeight="1" x14ac:dyDescent="0.45"/>
    <row r="999" ht="22.5" customHeight="1" x14ac:dyDescent="0.45"/>
    <row r="1000" ht="22.5" customHeight="1" x14ac:dyDescent="0.45"/>
    <row r="1001" ht="22.5" customHeight="1" x14ac:dyDescent="0.45"/>
    <row r="1002" ht="22.5" customHeight="1" x14ac:dyDescent="0.45"/>
    <row r="1003" ht="22.5" customHeight="1" x14ac:dyDescent="0.45"/>
    <row r="1004" ht="22.5" customHeight="1" x14ac:dyDescent="0.45"/>
    <row r="1005" ht="22.5" customHeight="1" x14ac:dyDescent="0.45"/>
    <row r="1006" ht="22.5" customHeight="1" x14ac:dyDescent="0.45"/>
    <row r="1007" ht="22.5" customHeight="1" x14ac:dyDescent="0.45"/>
    <row r="1008" ht="22.5" customHeight="1" x14ac:dyDescent="0.45"/>
    <row r="1009" ht="22.5" customHeight="1" x14ac:dyDescent="0.45"/>
    <row r="1010" ht="22.5" customHeight="1" x14ac:dyDescent="0.45"/>
    <row r="1011" ht="22.5" customHeight="1" x14ac:dyDescent="0.45"/>
    <row r="1012" ht="22.5" customHeight="1" x14ac:dyDescent="0.45"/>
    <row r="1013" ht="22.5" customHeight="1" x14ac:dyDescent="0.45"/>
    <row r="1014" ht="22.5" customHeight="1" x14ac:dyDescent="0.45"/>
    <row r="1015" ht="22.5" customHeight="1" x14ac:dyDescent="0.45"/>
    <row r="1016" ht="22.5" customHeight="1" x14ac:dyDescent="0.45"/>
    <row r="1017" ht="22.5" customHeight="1" x14ac:dyDescent="0.45"/>
    <row r="1018" ht="22.5" customHeight="1" x14ac:dyDescent="0.45"/>
    <row r="1019" ht="22.5" customHeight="1" x14ac:dyDescent="0.45"/>
    <row r="1020" ht="22.5" customHeight="1" x14ac:dyDescent="0.45"/>
    <row r="1021" ht="22.5" customHeight="1" x14ac:dyDescent="0.45"/>
    <row r="1022" ht="22.5" customHeight="1" x14ac:dyDescent="0.45"/>
    <row r="1023" ht="22.5" customHeight="1" x14ac:dyDescent="0.45"/>
    <row r="1024" ht="22.5" customHeight="1" x14ac:dyDescent="0.45"/>
    <row r="1025" ht="22.5" customHeight="1" x14ac:dyDescent="0.45"/>
    <row r="1026" ht="22.5" customHeight="1" x14ac:dyDescent="0.45"/>
    <row r="1027" ht="22.5" customHeight="1" x14ac:dyDescent="0.45"/>
    <row r="1028" ht="22.5" customHeight="1" x14ac:dyDescent="0.45"/>
    <row r="1029" ht="22.5" customHeight="1" x14ac:dyDescent="0.45"/>
    <row r="1030" ht="22.5" customHeight="1" x14ac:dyDescent="0.45"/>
    <row r="1031" ht="22.5" customHeight="1" x14ac:dyDescent="0.45"/>
    <row r="1032" ht="22.5" customHeight="1" x14ac:dyDescent="0.45"/>
    <row r="1033" ht="22.5" customHeight="1" x14ac:dyDescent="0.45"/>
    <row r="1034" ht="22.5" customHeight="1" x14ac:dyDescent="0.45"/>
    <row r="1035" ht="22.5" customHeight="1" x14ac:dyDescent="0.45"/>
    <row r="1036" ht="22.5" customHeight="1" x14ac:dyDescent="0.45"/>
    <row r="1037" ht="22.5" customHeight="1" x14ac:dyDescent="0.45"/>
    <row r="1038" ht="22.5" customHeight="1" x14ac:dyDescent="0.45"/>
    <row r="1039" ht="22.5" customHeight="1" x14ac:dyDescent="0.45"/>
    <row r="1040" ht="22.5" customHeight="1" x14ac:dyDescent="0.45"/>
    <row r="1041" ht="22.5" customHeight="1" x14ac:dyDescent="0.45"/>
    <row r="1042" ht="22.5" customHeight="1" x14ac:dyDescent="0.45"/>
    <row r="1043" ht="22.5" customHeight="1" x14ac:dyDescent="0.45"/>
    <row r="1044" ht="22.5" customHeight="1" x14ac:dyDescent="0.45"/>
    <row r="1045" ht="22.5" customHeight="1" x14ac:dyDescent="0.45"/>
    <row r="1046" ht="22.5" customHeight="1" x14ac:dyDescent="0.45"/>
    <row r="1047" ht="22.5" customHeight="1" x14ac:dyDescent="0.45"/>
    <row r="1048" ht="22.5" customHeight="1" x14ac:dyDescent="0.45"/>
    <row r="1049" ht="22.5" customHeight="1" x14ac:dyDescent="0.45"/>
    <row r="1050" ht="22.5" customHeight="1" x14ac:dyDescent="0.45"/>
    <row r="1051" ht="22.5" customHeight="1" x14ac:dyDescent="0.45"/>
    <row r="1052" ht="22.5" customHeight="1" x14ac:dyDescent="0.45"/>
    <row r="1053" ht="22.5" customHeight="1" x14ac:dyDescent="0.45"/>
    <row r="1054" ht="22.5" customHeight="1" x14ac:dyDescent="0.45"/>
    <row r="1055" ht="22.5" customHeight="1" x14ac:dyDescent="0.45"/>
    <row r="1056" ht="22.5" customHeight="1" x14ac:dyDescent="0.45"/>
    <row r="1057" ht="22.5" customHeight="1" x14ac:dyDescent="0.45"/>
    <row r="1058" ht="22.5" customHeight="1" x14ac:dyDescent="0.45"/>
    <row r="1059" ht="22.5" customHeight="1" x14ac:dyDescent="0.45"/>
    <row r="1060" ht="22.5" customHeight="1" x14ac:dyDescent="0.45"/>
    <row r="1061" ht="22.5" customHeight="1" x14ac:dyDescent="0.45"/>
    <row r="1062" ht="22.5" customHeight="1" x14ac:dyDescent="0.45"/>
    <row r="1063" ht="22.5" customHeight="1" x14ac:dyDescent="0.45"/>
    <row r="1064" ht="22.5" customHeight="1" x14ac:dyDescent="0.45"/>
    <row r="1065" ht="22.5" customHeight="1" x14ac:dyDescent="0.45"/>
    <row r="1066" ht="22.5" customHeight="1" x14ac:dyDescent="0.45"/>
    <row r="1067" ht="22.5" customHeight="1" x14ac:dyDescent="0.45"/>
    <row r="1068" ht="22.5" customHeight="1" x14ac:dyDescent="0.45"/>
    <row r="1069" ht="22.5" customHeight="1" x14ac:dyDescent="0.45"/>
    <row r="1070" ht="22.5" customHeight="1" x14ac:dyDescent="0.45"/>
    <row r="1071" ht="22.5" customHeight="1" x14ac:dyDescent="0.45"/>
    <row r="1072" ht="22.5" customHeight="1" x14ac:dyDescent="0.45"/>
    <row r="1073" ht="22.5" customHeight="1" x14ac:dyDescent="0.45"/>
    <row r="1074" ht="22.5" customHeight="1" x14ac:dyDescent="0.45"/>
    <row r="1075" ht="22.5" customHeight="1" x14ac:dyDescent="0.45"/>
    <row r="1076" ht="22.5" customHeight="1" x14ac:dyDescent="0.45"/>
    <row r="1077" ht="22.5" customHeight="1" x14ac:dyDescent="0.45"/>
    <row r="1078" ht="22.5" customHeight="1" x14ac:dyDescent="0.45"/>
    <row r="1079" ht="22.5" customHeight="1" x14ac:dyDescent="0.45"/>
    <row r="1080" ht="22.5" customHeight="1" x14ac:dyDescent="0.45"/>
    <row r="1081" ht="22.5" customHeight="1" x14ac:dyDescent="0.45"/>
    <row r="1082" ht="22.5" customHeight="1" x14ac:dyDescent="0.45"/>
    <row r="1083" ht="22.5" customHeight="1" x14ac:dyDescent="0.45"/>
    <row r="1084" ht="22.5" customHeight="1" x14ac:dyDescent="0.45"/>
    <row r="1085" ht="22.5" customHeight="1" x14ac:dyDescent="0.45"/>
    <row r="1086" ht="22.5" customHeight="1" x14ac:dyDescent="0.45"/>
    <row r="1087" ht="22.5" customHeight="1" x14ac:dyDescent="0.45"/>
    <row r="1088" ht="22.5" customHeight="1" x14ac:dyDescent="0.45"/>
    <row r="1089" ht="22.5" customHeight="1" x14ac:dyDescent="0.45"/>
    <row r="1090" ht="22.5" customHeight="1" x14ac:dyDescent="0.45"/>
    <row r="1091" ht="22.5" customHeight="1" x14ac:dyDescent="0.45"/>
    <row r="1092" ht="22.5" customHeight="1" x14ac:dyDescent="0.45"/>
    <row r="1093" ht="22.5" customHeight="1" x14ac:dyDescent="0.45"/>
    <row r="1094" ht="22.5" customHeight="1" x14ac:dyDescent="0.45"/>
    <row r="1095" ht="22.5" customHeight="1" x14ac:dyDescent="0.45"/>
    <row r="1096" ht="22.5" customHeight="1" x14ac:dyDescent="0.45"/>
    <row r="1097" ht="22.5" customHeight="1" x14ac:dyDescent="0.45"/>
    <row r="1098" ht="22.5" customHeight="1" x14ac:dyDescent="0.45"/>
    <row r="1099" ht="22.5" customHeight="1" x14ac:dyDescent="0.45"/>
    <row r="1100" ht="22.5" customHeight="1" x14ac:dyDescent="0.45"/>
    <row r="1101" ht="22.5" customHeight="1" x14ac:dyDescent="0.45"/>
    <row r="1102" ht="22.5" customHeight="1" x14ac:dyDescent="0.45"/>
    <row r="1103" ht="22.5" customHeight="1" x14ac:dyDescent="0.45"/>
    <row r="1104" ht="22.5" customHeight="1" x14ac:dyDescent="0.45"/>
    <row r="1105" ht="22.5" customHeight="1" x14ac:dyDescent="0.45"/>
    <row r="1106" ht="22.5" customHeight="1" x14ac:dyDescent="0.45"/>
    <row r="1107" ht="22.5" customHeight="1" x14ac:dyDescent="0.45"/>
    <row r="1108" ht="22.5" customHeight="1" x14ac:dyDescent="0.45"/>
    <row r="1109" ht="22.5" customHeight="1" x14ac:dyDescent="0.45"/>
    <row r="1110" ht="22.5" customHeight="1" x14ac:dyDescent="0.45"/>
    <row r="1111" ht="22.5" customHeight="1" x14ac:dyDescent="0.45"/>
    <row r="1112" ht="22.5" customHeight="1" x14ac:dyDescent="0.45"/>
    <row r="1113" ht="22.5" customHeight="1" x14ac:dyDescent="0.45"/>
    <row r="1114" ht="22.5" customHeight="1" x14ac:dyDescent="0.45"/>
    <row r="1115" ht="22.5" customHeight="1" x14ac:dyDescent="0.45"/>
    <row r="1116" ht="22.5" customHeight="1" x14ac:dyDescent="0.45"/>
    <row r="1117" ht="22.5" customHeight="1" x14ac:dyDescent="0.45"/>
    <row r="1118" ht="22.5" customHeight="1" x14ac:dyDescent="0.45"/>
    <row r="1119" ht="22.5" customHeight="1" x14ac:dyDescent="0.45"/>
    <row r="1120" ht="22.5" customHeight="1" x14ac:dyDescent="0.45"/>
    <row r="1121" ht="22.5" customHeight="1" x14ac:dyDescent="0.45"/>
    <row r="1122" ht="22.5" customHeight="1" x14ac:dyDescent="0.45"/>
    <row r="1123" ht="22.5" customHeight="1" x14ac:dyDescent="0.45"/>
    <row r="1124" ht="22.5" customHeight="1" x14ac:dyDescent="0.45"/>
    <row r="1125" ht="22.5" customHeight="1" x14ac:dyDescent="0.45"/>
    <row r="1126" ht="22.5" customHeight="1" x14ac:dyDescent="0.45"/>
    <row r="1127" ht="22.5" customHeight="1" x14ac:dyDescent="0.45"/>
    <row r="1128" ht="22.5" customHeight="1" x14ac:dyDescent="0.45"/>
    <row r="1129" ht="22.5" customHeight="1" x14ac:dyDescent="0.45"/>
    <row r="1130" ht="22.5" customHeight="1" x14ac:dyDescent="0.45"/>
    <row r="1131" ht="22.5" customHeight="1" x14ac:dyDescent="0.45"/>
    <row r="1132" ht="22.5" customHeight="1" x14ac:dyDescent="0.45"/>
    <row r="1133" ht="22.5" customHeight="1" x14ac:dyDescent="0.45"/>
    <row r="1134" ht="22.5" customHeight="1" x14ac:dyDescent="0.45"/>
    <row r="1135" ht="22.5" customHeight="1" x14ac:dyDescent="0.45"/>
    <row r="1136" ht="22.5" customHeight="1" x14ac:dyDescent="0.45"/>
    <row r="1137" ht="22.5" customHeight="1" x14ac:dyDescent="0.45"/>
    <row r="1138" ht="22.5" customHeight="1" x14ac:dyDescent="0.45"/>
    <row r="1139" ht="22.5" customHeight="1" x14ac:dyDescent="0.45"/>
    <row r="1140" ht="22.5" customHeight="1" x14ac:dyDescent="0.45"/>
    <row r="1141" ht="22.5" customHeight="1" x14ac:dyDescent="0.45"/>
    <row r="1142" ht="22.5" customHeight="1" x14ac:dyDescent="0.45"/>
    <row r="1143" ht="22.5" customHeight="1" x14ac:dyDescent="0.45"/>
    <row r="1144" ht="22.5" customHeight="1" x14ac:dyDescent="0.45"/>
    <row r="1145" ht="22.5" customHeight="1" x14ac:dyDescent="0.45"/>
    <row r="1146" ht="22.5" customHeight="1" x14ac:dyDescent="0.45"/>
    <row r="1147" ht="22.5" customHeight="1" x14ac:dyDescent="0.45"/>
    <row r="1148" ht="22.5" customHeight="1" x14ac:dyDescent="0.45"/>
    <row r="1149" ht="22.5" customHeight="1" x14ac:dyDescent="0.45"/>
    <row r="1150" ht="22.5" customHeight="1" x14ac:dyDescent="0.45"/>
    <row r="1151" ht="22.5" customHeight="1" x14ac:dyDescent="0.45"/>
    <row r="1152" ht="22.5" customHeight="1" x14ac:dyDescent="0.45"/>
    <row r="1153" ht="22.5" customHeight="1" x14ac:dyDescent="0.45"/>
    <row r="1154" ht="22.5" customHeight="1" x14ac:dyDescent="0.45"/>
    <row r="1155" ht="22.5" customHeight="1" x14ac:dyDescent="0.45"/>
    <row r="1156" ht="22.5" customHeight="1" x14ac:dyDescent="0.45"/>
    <row r="1157" ht="22.5" customHeight="1" x14ac:dyDescent="0.45"/>
    <row r="1158" ht="22.5" customHeight="1" x14ac:dyDescent="0.45"/>
    <row r="1159" ht="22.5" customHeight="1" x14ac:dyDescent="0.45"/>
    <row r="1160" ht="22.5" customHeight="1" x14ac:dyDescent="0.45"/>
    <row r="1161" ht="22.5" customHeight="1" x14ac:dyDescent="0.45"/>
    <row r="1162" ht="22.5" customHeight="1" x14ac:dyDescent="0.45"/>
    <row r="1163" ht="22.5" customHeight="1" x14ac:dyDescent="0.45"/>
    <row r="1164" ht="22.5" customHeight="1" x14ac:dyDescent="0.45"/>
    <row r="1165" ht="22.5" customHeight="1" x14ac:dyDescent="0.45"/>
    <row r="1166" ht="22.5" customHeight="1" x14ac:dyDescent="0.45"/>
    <row r="1167" ht="22.5" customHeight="1" x14ac:dyDescent="0.45"/>
    <row r="1168" ht="22.5" customHeight="1" x14ac:dyDescent="0.45"/>
    <row r="1169" ht="22.5" customHeight="1" x14ac:dyDescent="0.45"/>
    <row r="1170" ht="22.5" customHeight="1" x14ac:dyDescent="0.45"/>
    <row r="1171" ht="22.5" customHeight="1" x14ac:dyDescent="0.45"/>
    <row r="1172" ht="22.5" customHeight="1" x14ac:dyDescent="0.45"/>
    <row r="1173" ht="22.5" customHeight="1" x14ac:dyDescent="0.45"/>
    <row r="1174" ht="22.5" customHeight="1" x14ac:dyDescent="0.45"/>
    <row r="1175" ht="22.5" customHeight="1" x14ac:dyDescent="0.45"/>
    <row r="1176" ht="22.5" customHeight="1" x14ac:dyDescent="0.45"/>
    <row r="1177" ht="22.5" customHeight="1" x14ac:dyDescent="0.45"/>
    <row r="1178" ht="22.5" customHeight="1" x14ac:dyDescent="0.45"/>
    <row r="1179" ht="22.5" customHeight="1" x14ac:dyDescent="0.45"/>
    <row r="1180" ht="22.5" customHeight="1" x14ac:dyDescent="0.45"/>
    <row r="1181" ht="22.5" customHeight="1" x14ac:dyDescent="0.45"/>
    <row r="1182" ht="22.5" customHeight="1" x14ac:dyDescent="0.45"/>
    <row r="1183" ht="22.5" customHeight="1" x14ac:dyDescent="0.45"/>
    <row r="1184" ht="22.5" customHeight="1" x14ac:dyDescent="0.45"/>
    <row r="1185" ht="22.5" customHeight="1" x14ac:dyDescent="0.45"/>
    <row r="1186" ht="22.5" customHeight="1" x14ac:dyDescent="0.45"/>
    <row r="1187" ht="22.5" customHeight="1" x14ac:dyDescent="0.45"/>
    <row r="1188" ht="22.5" customHeight="1" x14ac:dyDescent="0.45"/>
    <row r="1189" ht="22.5" customHeight="1" x14ac:dyDescent="0.45"/>
    <row r="1190" ht="22.5" customHeight="1" x14ac:dyDescent="0.45"/>
    <row r="1191" ht="22.5" customHeight="1" x14ac:dyDescent="0.45"/>
    <row r="1192" ht="22.5" customHeight="1" x14ac:dyDescent="0.45"/>
    <row r="1193" ht="22.5" customHeight="1" x14ac:dyDescent="0.45"/>
    <row r="1194" ht="22.5" customHeight="1" x14ac:dyDescent="0.45"/>
    <row r="1195" ht="22.5" customHeight="1" x14ac:dyDescent="0.45"/>
    <row r="1196" ht="22.5" customHeight="1" x14ac:dyDescent="0.45"/>
    <row r="1197" ht="22.5" customHeight="1" x14ac:dyDescent="0.45"/>
    <row r="1198" ht="22.5" customHeight="1" x14ac:dyDescent="0.45"/>
    <row r="1199" ht="22.5" customHeight="1" x14ac:dyDescent="0.45"/>
    <row r="1200" ht="22.5" customHeight="1" x14ac:dyDescent="0.45"/>
    <row r="1201" ht="22.5" customHeight="1" x14ac:dyDescent="0.45"/>
    <row r="1202" ht="22.5" customHeight="1" x14ac:dyDescent="0.45"/>
    <row r="1203" ht="22.5" customHeight="1" x14ac:dyDescent="0.45"/>
    <row r="1204" ht="22.5" customHeight="1" x14ac:dyDescent="0.45"/>
    <row r="1205" ht="22.5" customHeight="1" x14ac:dyDescent="0.45"/>
    <row r="1206" ht="22.5" customHeight="1" x14ac:dyDescent="0.45"/>
    <row r="1207" ht="22.5" customHeight="1" x14ac:dyDescent="0.45"/>
    <row r="1208" ht="22.5" customHeight="1" x14ac:dyDescent="0.45"/>
    <row r="1209" ht="22.5" customHeight="1" x14ac:dyDescent="0.45"/>
    <row r="1210" ht="22.5" customHeight="1" x14ac:dyDescent="0.45"/>
    <row r="1211" ht="22.5" customHeight="1" x14ac:dyDescent="0.45"/>
    <row r="1212" ht="22.5" customHeight="1" x14ac:dyDescent="0.45"/>
    <row r="1213" ht="22.5" customHeight="1" x14ac:dyDescent="0.45"/>
    <row r="1214" ht="22.5" customHeight="1" x14ac:dyDescent="0.45"/>
    <row r="1215" ht="22.5" customHeight="1" x14ac:dyDescent="0.45"/>
    <row r="1216" ht="22.5" customHeight="1" x14ac:dyDescent="0.45"/>
    <row r="1217" ht="22.5" customHeight="1" x14ac:dyDescent="0.45"/>
    <row r="1218" ht="22.5" customHeight="1" x14ac:dyDescent="0.45"/>
    <row r="1219" ht="22.5" customHeight="1" x14ac:dyDescent="0.45"/>
    <row r="1220" ht="22.5" customHeight="1" x14ac:dyDescent="0.45"/>
    <row r="1221" ht="22.5" customHeight="1" x14ac:dyDescent="0.45"/>
    <row r="1222" ht="22.5" customHeight="1" x14ac:dyDescent="0.45"/>
    <row r="1223" ht="22.5" customHeight="1" x14ac:dyDescent="0.45"/>
    <row r="1224" ht="22.5" customHeight="1" x14ac:dyDescent="0.45"/>
    <row r="1225" ht="22.5" customHeight="1" x14ac:dyDescent="0.45"/>
    <row r="1226" ht="22.5" customHeight="1" x14ac:dyDescent="0.45"/>
    <row r="1227" ht="22.5" customHeight="1" x14ac:dyDescent="0.45"/>
    <row r="1228" ht="22.5" customHeight="1" x14ac:dyDescent="0.45"/>
    <row r="1229" ht="22.5" customHeight="1" x14ac:dyDescent="0.45"/>
    <row r="1230" ht="22.5" customHeight="1" x14ac:dyDescent="0.45"/>
    <row r="1231" ht="22.5" customHeight="1" x14ac:dyDescent="0.45"/>
    <row r="1232" ht="22.5" customHeight="1" x14ac:dyDescent="0.45"/>
    <row r="1233" ht="22.5" customHeight="1" x14ac:dyDescent="0.45"/>
    <row r="1234" ht="22.5" customHeight="1" x14ac:dyDescent="0.45"/>
    <row r="1235" ht="22.5" customHeight="1" x14ac:dyDescent="0.45"/>
    <row r="1236" ht="22.5" customHeight="1" x14ac:dyDescent="0.45"/>
    <row r="1237" ht="22.5" customHeight="1" x14ac:dyDescent="0.45"/>
    <row r="1238" ht="22.5" customHeight="1" x14ac:dyDescent="0.45"/>
    <row r="1239" ht="22.5" customHeight="1" x14ac:dyDescent="0.45"/>
    <row r="1240" ht="22.5" customHeight="1" x14ac:dyDescent="0.45"/>
    <row r="1241" ht="22.5" customHeight="1" x14ac:dyDescent="0.45"/>
    <row r="1242" ht="22.5" customHeight="1" x14ac:dyDescent="0.45"/>
    <row r="1243" ht="22.5" customHeight="1" x14ac:dyDescent="0.45"/>
    <row r="1244" ht="22.5" customHeight="1" x14ac:dyDescent="0.45"/>
    <row r="1245" ht="22.5" customHeight="1" x14ac:dyDescent="0.45"/>
    <row r="1246" ht="22.5" customHeight="1" x14ac:dyDescent="0.45"/>
    <row r="1247" ht="22.5" customHeight="1" x14ac:dyDescent="0.45"/>
    <row r="1248" ht="22.5" customHeight="1" x14ac:dyDescent="0.45"/>
    <row r="1249" ht="22.5" customHeight="1" x14ac:dyDescent="0.45"/>
    <row r="1250" ht="22.5" customHeight="1" x14ac:dyDescent="0.45"/>
    <row r="1251" ht="22.5" customHeight="1" x14ac:dyDescent="0.45"/>
    <row r="1252" ht="22.5" customHeight="1" x14ac:dyDescent="0.45"/>
    <row r="1253" ht="22.5" customHeight="1" x14ac:dyDescent="0.45"/>
    <row r="1254" ht="22.5" customHeight="1" x14ac:dyDescent="0.45"/>
    <row r="1255" ht="22.5" customHeight="1" x14ac:dyDescent="0.45"/>
    <row r="1256" ht="22.5" customHeight="1" x14ac:dyDescent="0.45"/>
    <row r="1257" ht="22.5" customHeight="1" x14ac:dyDescent="0.45"/>
    <row r="1258" ht="22.5" customHeight="1" x14ac:dyDescent="0.45"/>
    <row r="1259" ht="22.5" customHeight="1" x14ac:dyDescent="0.45"/>
    <row r="1260" ht="22.5" customHeight="1" x14ac:dyDescent="0.45"/>
    <row r="1261" ht="22.5" customHeight="1" x14ac:dyDescent="0.45"/>
    <row r="1262" ht="22.5" customHeight="1" x14ac:dyDescent="0.45"/>
    <row r="1263" ht="22.5" customHeight="1" x14ac:dyDescent="0.45"/>
    <row r="1264" ht="22.5" customHeight="1" x14ac:dyDescent="0.45"/>
    <row r="1265" ht="22.5" customHeight="1" x14ac:dyDescent="0.45"/>
    <row r="1266" ht="22.5" customHeight="1" x14ac:dyDescent="0.45"/>
    <row r="1267" ht="22.5" customHeight="1" x14ac:dyDescent="0.45"/>
    <row r="1268" ht="22.5" customHeight="1" x14ac:dyDescent="0.45"/>
    <row r="1269" ht="22.5" customHeight="1" x14ac:dyDescent="0.45"/>
    <row r="1270" ht="22.5" customHeight="1" x14ac:dyDescent="0.45"/>
    <row r="1271" ht="22.5" customHeight="1" x14ac:dyDescent="0.45"/>
    <row r="1272" ht="22.5" customHeight="1" x14ac:dyDescent="0.45"/>
    <row r="1273" ht="22.5" customHeight="1" x14ac:dyDescent="0.45"/>
    <row r="1274" ht="22.5" customHeight="1" x14ac:dyDescent="0.45"/>
    <row r="1275" ht="22.5" customHeight="1" x14ac:dyDescent="0.45"/>
    <row r="1276" ht="22.5" customHeight="1" x14ac:dyDescent="0.45"/>
    <row r="1277" ht="22.5" customHeight="1" x14ac:dyDescent="0.45"/>
    <row r="1278" ht="22.5" customHeight="1" x14ac:dyDescent="0.45"/>
    <row r="1279" ht="22.5" customHeight="1" x14ac:dyDescent="0.45"/>
    <row r="1280" ht="22.5" customHeight="1" x14ac:dyDescent="0.45"/>
    <row r="1281" ht="22.5" customHeight="1" x14ac:dyDescent="0.45"/>
    <row r="1282" ht="22.5" customHeight="1" x14ac:dyDescent="0.45"/>
    <row r="1283" ht="22.5" customHeight="1" x14ac:dyDescent="0.45"/>
    <row r="1284" ht="22.5" customHeight="1" x14ac:dyDescent="0.45"/>
    <row r="1285" ht="22.5" customHeight="1" x14ac:dyDescent="0.45"/>
    <row r="1286" ht="22.5" customHeight="1" x14ac:dyDescent="0.45"/>
    <row r="1287" ht="22.5" customHeight="1" x14ac:dyDescent="0.45"/>
    <row r="1288" ht="22.5" customHeight="1" x14ac:dyDescent="0.45"/>
    <row r="1289" ht="22.5" customHeight="1" x14ac:dyDescent="0.45"/>
    <row r="1290" ht="22.5" customHeight="1" x14ac:dyDescent="0.45"/>
    <row r="1291" ht="22.5" customHeight="1" x14ac:dyDescent="0.45"/>
    <row r="1292" ht="22.5" customHeight="1" x14ac:dyDescent="0.45"/>
    <row r="1293" ht="22.5" customHeight="1" x14ac:dyDescent="0.45"/>
    <row r="1294" ht="22.5" customHeight="1" x14ac:dyDescent="0.45"/>
    <row r="1295" ht="22.5" customHeight="1" x14ac:dyDescent="0.45"/>
    <row r="1296" ht="22.5" customHeight="1" x14ac:dyDescent="0.45"/>
    <row r="1297" ht="22.5" customHeight="1" x14ac:dyDescent="0.45"/>
    <row r="1298" ht="22.5" customHeight="1" x14ac:dyDescent="0.45"/>
    <row r="1299" ht="22.5" customHeight="1" x14ac:dyDescent="0.45"/>
    <row r="1300" ht="22.5" customHeight="1" x14ac:dyDescent="0.45"/>
    <row r="1301" ht="22.5" customHeight="1" x14ac:dyDescent="0.45"/>
    <row r="1302" ht="22.5" customHeight="1" x14ac:dyDescent="0.45"/>
    <row r="1303" ht="22.5" customHeight="1" x14ac:dyDescent="0.45"/>
    <row r="1304" ht="22.5" customHeight="1" x14ac:dyDescent="0.45"/>
    <row r="1305" ht="22.5" customHeight="1" x14ac:dyDescent="0.45"/>
    <row r="1306" ht="22.5" customHeight="1" x14ac:dyDescent="0.45"/>
    <row r="1307" ht="22.5" customHeight="1" x14ac:dyDescent="0.45"/>
    <row r="1308" ht="22.5" customHeight="1" x14ac:dyDescent="0.45"/>
    <row r="1309" ht="22.5" customHeight="1" x14ac:dyDescent="0.45"/>
    <row r="1310" ht="22.5" customHeight="1" x14ac:dyDescent="0.45"/>
    <row r="1311" ht="22.5" customHeight="1" x14ac:dyDescent="0.45"/>
    <row r="1312" ht="22.5" customHeight="1" x14ac:dyDescent="0.45"/>
    <row r="1313" ht="22.5" customHeight="1" x14ac:dyDescent="0.45"/>
    <row r="1314" ht="22.5" customHeight="1" x14ac:dyDescent="0.45"/>
    <row r="1315" ht="22.5" customHeight="1" x14ac:dyDescent="0.45"/>
    <row r="1316" ht="22.5" customHeight="1" x14ac:dyDescent="0.45"/>
    <row r="1317" ht="22.5" customHeight="1" x14ac:dyDescent="0.45"/>
    <row r="1318" ht="22.5" customHeight="1" x14ac:dyDescent="0.45"/>
    <row r="1319" ht="22.5" customHeight="1" x14ac:dyDescent="0.45"/>
  </sheetData>
  <mergeCells count="2">
    <mergeCell ref="H2:J2"/>
    <mergeCell ref="B2:F2"/>
  </mergeCells>
  <pageMargins left="0.7" right="0.7" top="0.75" bottom="0.75" header="0.3" footer="0.3"/>
  <tableParts count="2">
    <tablePart r:id="rId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FB6351-3AD3-4CFF-9841-048484BAEAA9}">
  <sheetPr>
    <tabColor theme="4" tint="-0.499984740745262"/>
  </sheetPr>
  <dimension ref="B1:AD22"/>
  <sheetViews>
    <sheetView showGridLines="0" tabSelected="1" zoomScaleNormal="100" workbookViewId="0">
      <selection activeCell="Q22" sqref="Q22"/>
    </sheetView>
  </sheetViews>
  <sheetFormatPr defaultRowHeight="14.25" x14ac:dyDescent="0.45"/>
  <cols>
    <col min="1" max="1" width="3.796875" customWidth="1"/>
    <col min="3" max="3" width="2.265625" bestFit="1" customWidth="1"/>
    <col min="6" max="6" width="2.265625" customWidth="1"/>
    <col min="9" max="9" width="2.265625" customWidth="1"/>
    <col min="12" max="12" width="2.265625" customWidth="1"/>
    <col min="14" max="14" width="4.1328125" customWidth="1"/>
    <col min="15" max="22" width="9.86328125" customWidth="1"/>
    <col min="23" max="23" width="13.73046875" customWidth="1"/>
    <col min="24" max="24" width="6" customWidth="1"/>
    <col min="25" max="26" width="9.86328125" customWidth="1"/>
    <col min="27" max="27" width="4.1328125" customWidth="1"/>
    <col min="28" max="30" width="11.53125" customWidth="1"/>
  </cols>
  <sheetData>
    <row r="1" spans="2:30" ht="21" customHeight="1" thickBot="1" x14ac:dyDescent="0.5"/>
    <row r="2" spans="2:30" ht="28.5" customHeight="1" thickBot="1" x14ac:dyDescent="0.5">
      <c r="B2" s="96" t="s">
        <v>85</v>
      </c>
      <c r="C2" s="97"/>
      <c r="D2" s="97"/>
      <c r="E2" s="97"/>
      <c r="F2" s="97"/>
      <c r="G2" s="97"/>
      <c r="H2" s="97"/>
      <c r="I2" s="97"/>
      <c r="J2" s="97"/>
      <c r="K2" s="97"/>
      <c r="L2" s="97"/>
      <c r="M2" s="98"/>
      <c r="O2" s="85" t="s">
        <v>89</v>
      </c>
      <c r="P2" s="86"/>
      <c r="Q2" s="86"/>
      <c r="R2" s="86"/>
      <c r="S2" s="86"/>
      <c r="T2" s="86"/>
      <c r="U2" s="86"/>
      <c r="V2" s="86"/>
      <c r="W2" s="86"/>
      <c r="X2" s="86"/>
      <c r="Y2" s="86"/>
      <c r="Z2" s="87"/>
      <c r="AB2" s="85" t="s">
        <v>88</v>
      </c>
      <c r="AC2" s="86"/>
      <c r="AD2" s="87"/>
    </row>
    <row r="3" spans="2:30" ht="23.25" customHeight="1" thickTop="1" thickBot="1" x14ac:dyDescent="0.5">
      <c r="B3" s="99" t="s">
        <v>78</v>
      </c>
      <c r="C3" s="100"/>
      <c r="D3" s="100"/>
      <c r="E3" s="100"/>
      <c r="F3" s="100"/>
      <c r="G3" s="101"/>
      <c r="H3" s="102" t="s">
        <v>79</v>
      </c>
      <c r="I3" s="102"/>
      <c r="J3" s="102"/>
      <c r="K3" s="102"/>
      <c r="L3" s="102"/>
      <c r="M3" s="103"/>
      <c r="O3" s="104" t="s">
        <v>90</v>
      </c>
      <c r="P3" s="105"/>
      <c r="Q3" s="105"/>
      <c r="R3" s="106"/>
      <c r="S3" s="107" t="s">
        <v>95</v>
      </c>
      <c r="T3" s="108"/>
      <c r="U3" s="108"/>
      <c r="V3" s="109"/>
      <c r="W3" s="110" t="s">
        <v>426</v>
      </c>
      <c r="X3" s="111"/>
      <c r="Y3" s="111"/>
      <c r="Z3" s="112"/>
      <c r="AB3" s="15"/>
      <c r="AC3" s="16"/>
      <c r="AD3" s="17"/>
    </row>
    <row r="4" spans="2:30" ht="30.75" customHeight="1" x14ac:dyDescent="0.45">
      <c r="B4" s="174">
        <f>'Destinations Visited Data Entry'!B500</f>
        <v>2.9999999999999982</v>
      </c>
      <c r="C4" s="175"/>
      <c r="D4" s="175"/>
      <c r="E4" s="28" t="s">
        <v>409</v>
      </c>
      <c r="F4" s="176">
        <v>7</v>
      </c>
      <c r="G4" s="177"/>
      <c r="H4" s="150">
        <f>'Bucket List Data Entry'!E313</f>
        <v>8</v>
      </c>
      <c r="I4" s="150"/>
      <c r="J4" s="150"/>
      <c r="K4" s="12" t="s">
        <v>409</v>
      </c>
      <c r="L4" s="151">
        <f>'Bucket List Data Entry'!C313</f>
        <v>234</v>
      </c>
      <c r="M4" s="152"/>
      <c r="O4" s="82" t="s">
        <v>410</v>
      </c>
      <c r="P4" s="83"/>
      <c r="Q4" s="83"/>
      <c r="R4" s="84"/>
      <c r="S4" s="25">
        <f>Table27[[#Totals],[Length (Days)]]</f>
        <v>125</v>
      </c>
      <c r="T4" s="21" t="s">
        <v>93</v>
      </c>
      <c r="U4" s="45">
        <f>S4/7</f>
        <v>17.857142857142858</v>
      </c>
      <c r="V4" s="22" t="s">
        <v>94</v>
      </c>
      <c r="W4" s="63" t="str">
        <f>Table27[[#Headers],[Hotels:]]</f>
        <v>Hotels:</v>
      </c>
      <c r="X4" s="65">
        <f>Table27[[#Totals],[Hotels:]]</f>
        <v>33</v>
      </c>
      <c r="Y4" s="61" t="str">
        <f>Table27[[#Headers],[Hostels:]]</f>
        <v>Hostels:</v>
      </c>
      <c r="Z4" s="67">
        <f>Table27[[#Totals],[Hostels:]]</f>
        <v>23</v>
      </c>
      <c r="AB4" s="15"/>
      <c r="AC4" s="16"/>
      <c r="AD4" s="17"/>
    </row>
    <row r="5" spans="2:30" ht="19.5" customHeight="1" thickBot="1" x14ac:dyDescent="0.5">
      <c r="B5" s="178">
        <f>B4/F4</f>
        <v>0.42857142857142833</v>
      </c>
      <c r="C5" s="179"/>
      <c r="D5" s="179"/>
      <c r="E5" s="179"/>
      <c r="F5" s="179"/>
      <c r="G5" s="180"/>
      <c r="H5" s="113">
        <f>H4/L4</f>
        <v>3.4188034188034191E-2</v>
      </c>
      <c r="I5" s="113"/>
      <c r="J5" s="113"/>
      <c r="K5" s="113"/>
      <c r="L5" s="113"/>
      <c r="M5" s="114"/>
      <c r="O5" s="79" t="s">
        <v>411</v>
      </c>
      <c r="P5" s="80"/>
      <c r="Q5" s="80"/>
      <c r="R5" s="81"/>
      <c r="S5" s="46">
        <f>S4/30.412</f>
        <v>4.1102196501381032</v>
      </c>
      <c r="T5" s="23" t="s">
        <v>92</v>
      </c>
      <c r="U5" s="47">
        <f>S4/365</f>
        <v>0.34246575342465752</v>
      </c>
      <c r="V5" s="24" t="s">
        <v>91</v>
      </c>
      <c r="W5" s="64" t="str">
        <f>Table27[[#Headers],[Family/Friends:]]</f>
        <v>Family/Friends:</v>
      </c>
      <c r="X5" s="66">
        <f>Table27[[#Totals],[Family/Friends:]]</f>
        <v>39</v>
      </c>
      <c r="Y5" s="62" t="str">
        <f>Table27[[#Headers],[Others:]]</f>
        <v>Others:</v>
      </c>
      <c r="Z5" s="68">
        <f>Table27[[#Totals],[Others:]]</f>
        <v>27</v>
      </c>
      <c r="AB5" s="15"/>
      <c r="AC5" s="16"/>
      <c r="AD5" s="17"/>
    </row>
    <row r="6" spans="2:30" ht="23.25" customHeight="1" thickTop="1" thickBot="1" x14ac:dyDescent="0.5">
      <c r="B6" s="115" t="s">
        <v>86</v>
      </c>
      <c r="C6" s="111"/>
      <c r="D6" s="111"/>
      <c r="E6" s="111"/>
      <c r="F6" s="111"/>
      <c r="G6" s="116"/>
      <c r="H6" s="117" t="s">
        <v>87</v>
      </c>
      <c r="I6" s="117"/>
      <c r="J6" s="117"/>
      <c r="K6" s="117"/>
      <c r="L6" s="117"/>
      <c r="M6" s="118"/>
      <c r="AB6" s="15"/>
      <c r="AC6" s="16"/>
      <c r="AD6" s="17"/>
    </row>
    <row r="7" spans="2:30" ht="30.75" customHeight="1" x14ac:dyDescent="0.45">
      <c r="B7" s="119">
        <f>'Bucket List Data Entry'!J64</f>
        <v>13</v>
      </c>
      <c r="C7" s="120"/>
      <c r="D7" s="120"/>
      <c r="E7" s="11" t="s">
        <v>409</v>
      </c>
      <c r="F7" s="121">
        <f>'Bucket List Data Entry'!H64</f>
        <v>50</v>
      </c>
      <c r="G7" s="122"/>
      <c r="H7" s="90">
        <f>'Destinations Visited Data Entry'!E500</f>
        <v>46</v>
      </c>
      <c r="I7" s="91"/>
      <c r="J7" s="91"/>
      <c r="K7" s="91"/>
      <c r="L7" s="91"/>
      <c r="M7" s="92"/>
      <c r="O7" s="88" t="s">
        <v>85</v>
      </c>
      <c r="P7" s="89"/>
      <c r="Q7" s="89"/>
      <c r="R7" s="89"/>
      <c r="S7" s="89"/>
      <c r="T7" s="89"/>
      <c r="U7" s="89"/>
      <c r="V7" s="89"/>
      <c r="W7" s="89"/>
      <c r="X7" s="89"/>
      <c r="Y7" s="89"/>
      <c r="Z7" s="89"/>
      <c r="AB7" s="15"/>
      <c r="AC7" s="16"/>
      <c r="AD7" s="17"/>
    </row>
    <row r="8" spans="2:30" ht="19.5" customHeight="1" thickBot="1" x14ac:dyDescent="0.5">
      <c r="B8" s="172">
        <f>B7/F7</f>
        <v>0.26</v>
      </c>
      <c r="C8" s="162"/>
      <c r="D8" s="162"/>
      <c r="E8" s="162"/>
      <c r="F8" s="162"/>
      <c r="G8" s="173"/>
      <c r="H8" s="93"/>
      <c r="I8" s="94"/>
      <c r="J8" s="94"/>
      <c r="K8" s="94"/>
      <c r="L8" s="94"/>
      <c r="M8" s="95"/>
      <c r="O8" s="15"/>
      <c r="P8" s="16"/>
      <c r="Q8" s="16"/>
      <c r="R8" s="16"/>
      <c r="S8" s="16"/>
      <c r="T8" s="16"/>
      <c r="U8" s="16"/>
      <c r="V8" s="16"/>
      <c r="W8" s="16"/>
      <c r="X8" s="16"/>
      <c r="Y8" s="16"/>
      <c r="Z8" s="17"/>
      <c r="AB8" s="15"/>
      <c r="AC8" s="16"/>
      <c r="AD8" s="17"/>
    </row>
    <row r="9" spans="2:30" ht="23.25" customHeight="1" thickBot="1" x14ac:dyDescent="0.5">
      <c r="O9" s="15"/>
      <c r="P9" s="16"/>
      <c r="Q9" s="16"/>
      <c r="R9" s="16"/>
      <c r="S9" s="16"/>
      <c r="T9" s="16"/>
      <c r="U9" s="16"/>
      <c r="V9" s="16"/>
      <c r="W9" s="16"/>
      <c r="X9" s="16"/>
      <c r="Y9" s="16"/>
      <c r="Z9" s="17"/>
      <c r="AB9" s="15"/>
      <c r="AC9" s="16"/>
      <c r="AD9" s="17"/>
    </row>
    <row r="10" spans="2:30" ht="43.9" customHeight="1" thickBot="1" x14ac:dyDescent="0.5">
      <c r="B10" s="166" t="s">
        <v>430</v>
      </c>
      <c r="C10" s="167"/>
      <c r="D10" s="167"/>
      <c r="E10" s="167"/>
      <c r="F10" s="167"/>
      <c r="G10" s="167"/>
      <c r="H10" s="167"/>
      <c r="I10" s="167"/>
      <c r="J10" s="167"/>
      <c r="K10" s="167"/>
      <c r="L10" s="167"/>
      <c r="M10" s="168"/>
      <c r="O10" s="15"/>
      <c r="P10" s="16"/>
      <c r="Q10" s="16"/>
      <c r="R10" s="16"/>
      <c r="S10" s="16"/>
      <c r="T10" s="16"/>
      <c r="U10" s="16"/>
      <c r="V10" s="16"/>
      <c r="W10" s="16"/>
      <c r="X10" s="16"/>
      <c r="Y10" s="16"/>
      <c r="Z10" s="17"/>
      <c r="AB10" s="15"/>
      <c r="AC10" s="16"/>
      <c r="AD10" s="17"/>
    </row>
    <row r="11" spans="2:30" ht="23.25" customHeight="1" thickTop="1" thickBot="1" x14ac:dyDescent="0.5">
      <c r="B11" s="164" t="s">
        <v>106</v>
      </c>
      <c r="C11" s="102"/>
      <c r="D11" s="102"/>
      <c r="E11" s="102"/>
      <c r="F11" s="102"/>
      <c r="G11" s="102"/>
      <c r="H11" s="110" t="s">
        <v>86</v>
      </c>
      <c r="I11" s="111"/>
      <c r="J11" s="111"/>
      <c r="K11" s="111"/>
      <c r="L11" s="111"/>
      <c r="M11" s="165"/>
      <c r="O11" s="15"/>
      <c r="P11" s="16"/>
      <c r="Q11" s="16"/>
      <c r="R11" s="16"/>
      <c r="S11" s="16"/>
      <c r="T11" s="16"/>
      <c r="U11" s="16"/>
      <c r="V11" s="16"/>
      <c r="W11" s="16"/>
      <c r="X11" s="16"/>
      <c r="Y11" s="16"/>
      <c r="Z11" s="17"/>
      <c r="AB11" s="15"/>
      <c r="AC11" s="16"/>
      <c r="AD11" s="17"/>
    </row>
    <row r="12" spans="2:30" ht="30.75" customHeight="1" x14ac:dyDescent="0.45">
      <c r="B12" s="169">
        <f>'Bucket List Data Entry'!E313</f>
        <v>8</v>
      </c>
      <c r="C12" s="150"/>
      <c r="D12" s="150"/>
      <c r="E12" s="12" t="s">
        <v>409</v>
      </c>
      <c r="F12" s="151">
        <f>'Bucket List Data Entry'!D313</f>
        <v>108</v>
      </c>
      <c r="G12" s="151"/>
      <c r="H12" s="170">
        <f>'Bucket List Data Entry'!J64</f>
        <v>13</v>
      </c>
      <c r="I12" s="120"/>
      <c r="J12" s="120"/>
      <c r="K12" s="11" t="s">
        <v>409</v>
      </c>
      <c r="L12" s="121">
        <f>'Bucket List Data Entry'!I64</f>
        <v>20</v>
      </c>
      <c r="M12" s="171"/>
      <c r="O12" s="15"/>
      <c r="P12" s="16"/>
      <c r="Q12" s="16"/>
      <c r="R12" s="16"/>
      <c r="S12" s="16"/>
      <c r="T12" s="16"/>
      <c r="U12" s="16"/>
      <c r="V12" s="16"/>
      <c r="W12" s="16"/>
      <c r="X12" s="16"/>
      <c r="Y12" s="16"/>
      <c r="Z12" s="17"/>
      <c r="AB12" s="15"/>
      <c r="AC12" s="16"/>
      <c r="AD12" s="17"/>
    </row>
    <row r="13" spans="2:30" ht="19.5" customHeight="1" thickBot="1" x14ac:dyDescent="0.5">
      <c r="B13" s="160">
        <f>B12/F12</f>
        <v>7.407407407407407E-2</v>
      </c>
      <c r="C13" s="113"/>
      <c r="D13" s="113"/>
      <c r="E13" s="113"/>
      <c r="F13" s="113"/>
      <c r="G13" s="113"/>
      <c r="H13" s="161">
        <f>H12/L12</f>
        <v>0.65</v>
      </c>
      <c r="I13" s="162"/>
      <c r="J13" s="162"/>
      <c r="K13" s="162"/>
      <c r="L13" s="162"/>
      <c r="M13" s="163"/>
      <c r="O13" s="15"/>
      <c r="P13" s="16"/>
      <c r="Q13" s="16"/>
      <c r="R13" s="16"/>
      <c r="S13" s="16"/>
      <c r="T13" s="16"/>
      <c r="U13" s="16"/>
      <c r="V13" s="16"/>
      <c r="W13" s="16"/>
      <c r="X13" s="16"/>
      <c r="Y13" s="16"/>
      <c r="Z13" s="17"/>
      <c r="AB13" s="15"/>
      <c r="AC13" s="16"/>
      <c r="AD13" s="17"/>
    </row>
    <row r="14" spans="2:30" ht="23.25" customHeight="1" thickTop="1" thickBot="1" x14ac:dyDescent="0.5">
      <c r="B14" s="153" t="s">
        <v>107</v>
      </c>
      <c r="C14" s="135"/>
      <c r="D14" s="135"/>
      <c r="E14" s="135"/>
      <c r="F14" s="135"/>
      <c r="G14" s="154"/>
      <c r="H14" s="155" t="s">
        <v>108</v>
      </c>
      <c r="I14" s="105"/>
      <c r="J14" s="105"/>
      <c r="K14" s="105"/>
      <c r="L14" s="105"/>
      <c r="M14" s="156"/>
      <c r="O14" s="15"/>
      <c r="P14" s="16"/>
      <c r="Q14" s="16"/>
      <c r="R14" s="16"/>
      <c r="S14" s="16"/>
      <c r="T14" s="16"/>
      <c r="U14" s="16"/>
      <c r="V14" s="16"/>
      <c r="W14" s="16"/>
      <c r="X14" s="16"/>
      <c r="Y14" s="16"/>
      <c r="Z14" s="17"/>
      <c r="AB14" s="15"/>
      <c r="AC14" s="16"/>
      <c r="AD14" s="17"/>
    </row>
    <row r="15" spans="2:30" ht="30.75" customHeight="1" x14ac:dyDescent="0.45">
      <c r="B15" s="157">
        <f>'Bucket List Data Entry'!E306</f>
        <v>5</v>
      </c>
      <c r="C15" s="141"/>
      <c r="D15" s="141"/>
      <c r="E15" s="13" t="s">
        <v>409</v>
      </c>
      <c r="F15" s="142">
        <f>'Bucket List Data Entry'!D306</f>
        <v>37</v>
      </c>
      <c r="G15" s="142"/>
      <c r="H15" s="158">
        <f>'Bucket List Data Entry'!E309</f>
        <v>2</v>
      </c>
      <c r="I15" s="138"/>
      <c r="J15" s="138"/>
      <c r="K15" s="14" t="s">
        <v>409</v>
      </c>
      <c r="L15" s="139">
        <f>'Bucket List Data Entry'!D309</f>
        <v>15</v>
      </c>
      <c r="M15" s="159"/>
      <c r="O15" s="15"/>
      <c r="P15" s="16"/>
      <c r="Q15" s="16"/>
      <c r="R15" s="16"/>
      <c r="S15" s="16"/>
      <c r="T15" s="16"/>
      <c r="U15" s="16"/>
      <c r="V15" s="16"/>
      <c r="W15" s="16"/>
      <c r="X15" s="16"/>
      <c r="Y15" s="16"/>
      <c r="Z15" s="17"/>
      <c r="AB15" s="15"/>
      <c r="AC15" s="16"/>
      <c r="AD15" s="17"/>
    </row>
    <row r="16" spans="2:30" ht="19.5" customHeight="1" thickBot="1" x14ac:dyDescent="0.5">
      <c r="B16" s="144">
        <f>B15/F15</f>
        <v>0.13513513513513514</v>
      </c>
      <c r="C16" s="145"/>
      <c r="D16" s="145"/>
      <c r="E16" s="145"/>
      <c r="F16" s="145"/>
      <c r="G16" s="145"/>
      <c r="H16" s="146">
        <f>H15/L15</f>
        <v>0.13333333333333333</v>
      </c>
      <c r="I16" s="124"/>
      <c r="J16" s="124"/>
      <c r="K16" s="124"/>
      <c r="L16" s="124"/>
      <c r="M16" s="147"/>
      <c r="O16" s="15"/>
      <c r="P16" s="16"/>
      <c r="Q16" s="16"/>
      <c r="R16" s="16"/>
      <c r="S16" s="16"/>
      <c r="T16" s="16"/>
      <c r="U16" s="16"/>
      <c r="V16" s="16"/>
      <c r="W16" s="16"/>
      <c r="X16" s="16"/>
      <c r="Y16" s="16"/>
      <c r="Z16" s="17"/>
      <c r="AB16" s="15"/>
      <c r="AC16" s="16"/>
      <c r="AD16" s="17"/>
    </row>
    <row r="17" spans="2:30" ht="23.25" customHeight="1" thickTop="1" thickBot="1" x14ac:dyDescent="0.5">
      <c r="B17" s="115" t="s">
        <v>109</v>
      </c>
      <c r="C17" s="111"/>
      <c r="D17" s="111"/>
      <c r="E17" s="111"/>
      <c r="F17" s="111"/>
      <c r="G17" s="116"/>
      <c r="H17" s="107" t="s">
        <v>110</v>
      </c>
      <c r="I17" s="108"/>
      <c r="J17" s="108"/>
      <c r="K17" s="108"/>
      <c r="L17" s="108"/>
      <c r="M17" s="148"/>
      <c r="O17" s="15"/>
      <c r="P17" s="16"/>
      <c r="Q17" s="16"/>
      <c r="R17" s="16"/>
      <c r="S17" s="16"/>
      <c r="T17" s="16"/>
      <c r="U17" s="16"/>
      <c r="V17" s="16"/>
      <c r="W17" s="16"/>
      <c r="X17" s="16"/>
      <c r="Y17" s="16"/>
      <c r="Z17" s="17"/>
      <c r="AB17" s="15"/>
      <c r="AC17" s="16"/>
      <c r="AD17" s="17"/>
    </row>
    <row r="18" spans="2:30" ht="30.75" customHeight="1" x14ac:dyDescent="0.45">
      <c r="B18" s="119">
        <f>'Bucket List Data Entry'!E307</f>
        <v>0</v>
      </c>
      <c r="C18" s="120"/>
      <c r="D18" s="120"/>
      <c r="E18" s="11" t="s">
        <v>409</v>
      </c>
      <c r="F18" s="121">
        <f>'Bucket List Data Entry'!D307</f>
        <v>8</v>
      </c>
      <c r="G18" s="121"/>
      <c r="H18" s="149">
        <f>'Bucket List Data Entry'!E311</f>
        <v>1</v>
      </c>
      <c r="I18" s="150"/>
      <c r="J18" s="150"/>
      <c r="K18" s="12" t="s">
        <v>409</v>
      </c>
      <c r="L18" s="151">
        <f>'Bucket List Data Entry'!D311</f>
        <v>29</v>
      </c>
      <c r="M18" s="152"/>
      <c r="O18" s="15"/>
      <c r="P18" s="16"/>
      <c r="Q18" s="16"/>
      <c r="R18" s="16"/>
      <c r="S18" s="16"/>
      <c r="T18" s="16"/>
      <c r="U18" s="16"/>
      <c r="V18" s="16"/>
      <c r="W18" s="16"/>
      <c r="X18" s="16"/>
      <c r="Y18" s="16"/>
      <c r="Z18" s="17"/>
      <c r="AB18" s="15"/>
      <c r="AC18" s="16"/>
      <c r="AD18" s="17"/>
    </row>
    <row r="19" spans="2:30" ht="19.5" customHeight="1" thickBot="1" x14ac:dyDescent="0.5">
      <c r="B19" s="128">
        <f>B18/F18</f>
        <v>0</v>
      </c>
      <c r="C19" s="129"/>
      <c r="D19" s="129"/>
      <c r="E19" s="129"/>
      <c r="F19" s="129"/>
      <c r="G19" s="129"/>
      <c r="H19" s="130">
        <f>H18/L18</f>
        <v>3.4482758620689655E-2</v>
      </c>
      <c r="I19" s="131"/>
      <c r="J19" s="131"/>
      <c r="K19" s="131"/>
      <c r="L19" s="131"/>
      <c r="M19" s="132"/>
      <c r="O19" s="15"/>
      <c r="P19" s="16"/>
      <c r="Q19" s="16"/>
      <c r="R19" s="16"/>
      <c r="S19" s="16"/>
      <c r="T19" s="16"/>
      <c r="U19" s="16"/>
      <c r="V19" s="16"/>
      <c r="W19" s="16"/>
      <c r="X19" s="16"/>
      <c r="Y19" s="16"/>
      <c r="Z19" s="17"/>
      <c r="AB19" s="15"/>
      <c r="AC19" s="16"/>
      <c r="AD19" s="17"/>
    </row>
    <row r="20" spans="2:30" ht="23.25" customHeight="1" thickTop="1" thickBot="1" x14ac:dyDescent="0.5">
      <c r="B20" s="133" t="s">
        <v>111</v>
      </c>
      <c r="C20" s="105"/>
      <c r="D20" s="105"/>
      <c r="E20" s="105"/>
      <c r="F20" s="105"/>
      <c r="G20" s="106"/>
      <c r="H20" s="134" t="s">
        <v>112</v>
      </c>
      <c r="I20" s="135"/>
      <c r="J20" s="135"/>
      <c r="K20" s="135"/>
      <c r="L20" s="135"/>
      <c r="M20" s="136"/>
      <c r="O20" s="15"/>
      <c r="P20" s="16"/>
      <c r="Q20" s="16"/>
      <c r="R20" s="16"/>
      <c r="S20" s="16"/>
      <c r="T20" s="16"/>
      <c r="U20" s="16"/>
      <c r="V20" s="16"/>
      <c r="W20" s="16"/>
      <c r="X20" s="16"/>
      <c r="Y20" s="16"/>
      <c r="Z20" s="17"/>
      <c r="AB20" s="15"/>
      <c r="AC20" s="16"/>
      <c r="AD20" s="17"/>
    </row>
    <row r="21" spans="2:30" ht="30.85" customHeight="1" x14ac:dyDescent="0.45">
      <c r="B21" s="137">
        <f>'Bucket List Data Entry'!E308</f>
        <v>0</v>
      </c>
      <c r="C21" s="138"/>
      <c r="D21" s="138"/>
      <c r="E21" s="14" t="s">
        <v>409</v>
      </c>
      <c r="F21" s="139">
        <f>'Bucket List Data Entry'!D308</f>
        <v>13</v>
      </c>
      <c r="G21" s="139"/>
      <c r="H21" s="140">
        <f>'Bucket List Data Entry'!E312</f>
        <v>0</v>
      </c>
      <c r="I21" s="141"/>
      <c r="J21" s="141"/>
      <c r="K21" s="13" t="s">
        <v>409</v>
      </c>
      <c r="L21" s="142">
        <f>'Bucket List Data Entry'!D312</f>
        <v>5</v>
      </c>
      <c r="M21" s="143"/>
      <c r="O21" s="15"/>
      <c r="P21" s="16"/>
      <c r="Q21" s="16"/>
      <c r="R21" s="16"/>
      <c r="S21" s="16"/>
      <c r="T21" s="16"/>
      <c r="U21" s="16"/>
      <c r="V21" s="16"/>
      <c r="W21" s="16"/>
      <c r="X21" s="16"/>
      <c r="Y21" s="16"/>
      <c r="Z21" s="17"/>
      <c r="AB21" s="15"/>
      <c r="AC21" s="16"/>
      <c r="AD21" s="17"/>
    </row>
    <row r="22" spans="2:30" ht="19.5" customHeight="1" thickBot="1" x14ac:dyDescent="0.5">
      <c r="B22" s="123">
        <f>B21/F21</f>
        <v>0</v>
      </c>
      <c r="C22" s="124"/>
      <c r="D22" s="124"/>
      <c r="E22" s="124"/>
      <c r="F22" s="124"/>
      <c r="G22" s="124"/>
      <c r="H22" s="125">
        <f>H21/L21</f>
        <v>0</v>
      </c>
      <c r="I22" s="126"/>
      <c r="J22" s="126"/>
      <c r="K22" s="126"/>
      <c r="L22" s="126"/>
      <c r="M22" s="127"/>
      <c r="O22" s="18"/>
      <c r="P22" s="19"/>
      <c r="Q22" s="19"/>
      <c r="R22" s="70" t="s">
        <v>434</v>
      </c>
      <c r="S22" s="19"/>
      <c r="T22" s="19"/>
      <c r="U22" s="19"/>
      <c r="V22" s="70" t="s">
        <v>435</v>
      </c>
      <c r="W22" s="19"/>
      <c r="X22" s="19"/>
      <c r="Y22" s="19"/>
      <c r="Z22" s="20"/>
      <c r="AB22" s="18"/>
      <c r="AC22" s="19"/>
      <c r="AD22" s="20"/>
    </row>
  </sheetData>
  <mergeCells count="56">
    <mergeCell ref="AB2:AD2"/>
    <mergeCell ref="B13:G13"/>
    <mergeCell ref="H13:M13"/>
    <mergeCell ref="B11:G11"/>
    <mergeCell ref="H11:M11"/>
    <mergeCell ref="B10:M10"/>
    <mergeCell ref="B12:D12"/>
    <mergeCell ref="F12:G12"/>
    <mergeCell ref="H12:J12"/>
    <mergeCell ref="L12:M12"/>
    <mergeCell ref="B8:G8"/>
    <mergeCell ref="B4:D4"/>
    <mergeCell ref="F4:G4"/>
    <mergeCell ref="H4:J4"/>
    <mergeCell ref="L4:M4"/>
    <mergeCell ref="B5:G5"/>
    <mergeCell ref="B14:G14"/>
    <mergeCell ref="H14:M14"/>
    <mergeCell ref="B15:D15"/>
    <mergeCell ref="F15:G15"/>
    <mergeCell ref="H15:J15"/>
    <mergeCell ref="L15:M15"/>
    <mergeCell ref="B16:G16"/>
    <mergeCell ref="H16:M16"/>
    <mergeCell ref="B17:G17"/>
    <mergeCell ref="H17:M17"/>
    <mergeCell ref="B18:D18"/>
    <mergeCell ref="F18:G18"/>
    <mergeCell ref="H18:J18"/>
    <mergeCell ref="L18:M18"/>
    <mergeCell ref="B22:G22"/>
    <mergeCell ref="H22:M22"/>
    <mergeCell ref="B19:G19"/>
    <mergeCell ref="H19:M19"/>
    <mergeCell ref="B20:G20"/>
    <mergeCell ref="H20:M20"/>
    <mergeCell ref="B21:D21"/>
    <mergeCell ref="F21:G21"/>
    <mergeCell ref="H21:J21"/>
    <mergeCell ref="L21:M21"/>
    <mergeCell ref="O5:R5"/>
    <mergeCell ref="O4:R4"/>
    <mergeCell ref="O2:Z2"/>
    <mergeCell ref="O7:Z7"/>
    <mergeCell ref="H7:M8"/>
    <mergeCell ref="B2:M2"/>
    <mergeCell ref="B3:G3"/>
    <mergeCell ref="H3:M3"/>
    <mergeCell ref="O3:R3"/>
    <mergeCell ref="S3:V3"/>
    <mergeCell ref="W3:Z3"/>
    <mergeCell ref="H5:M5"/>
    <mergeCell ref="B6:G6"/>
    <mergeCell ref="H6:M6"/>
    <mergeCell ref="B7:D7"/>
    <mergeCell ref="F7:G7"/>
  </mergeCell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FA5F69-ABC7-4802-8BCE-B84717541AEB}">
  <sheetPr>
    <tabColor theme="5" tint="-0.499984740745262"/>
  </sheetPr>
  <dimension ref="B1:AE52"/>
  <sheetViews>
    <sheetView showGridLines="0" zoomScaleNormal="100" workbookViewId="0">
      <selection activeCell="V37" sqref="V37"/>
    </sheetView>
  </sheetViews>
  <sheetFormatPr defaultRowHeight="14.25" x14ac:dyDescent="0.45"/>
  <cols>
    <col min="1" max="1" width="3.796875" customWidth="1"/>
    <col min="2" max="2" width="9.06640625" customWidth="1"/>
    <col min="3" max="3" width="9.3984375" customWidth="1"/>
    <col min="4" max="4" width="6.3984375" customWidth="1"/>
    <col min="5" max="5" width="13.265625" customWidth="1"/>
    <col min="7" max="7" width="9.3984375" customWidth="1"/>
    <col min="8" max="8" width="6.3984375" customWidth="1"/>
    <col min="9" max="9" width="13.265625" customWidth="1"/>
    <col min="10" max="10" width="4.06640625" customWidth="1"/>
    <col min="11" max="15" width="10.1328125" customWidth="1"/>
    <col min="16" max="16" width="4.06640625" customWidth="1"/>
    <col min="17" max="26" width="10.796875" customWidth="1"/>
  </cols>
  <sheetData>
    <row r="1" spans="2:27" ht="21" customHeight="1" thickBot="1" x14ac:dyDescent="0.5"/>
    <row r="2" spans="2:27" ht="28.15" customHeight="1" thickBot="1" x14ac:dyDescent="0.5">
      <c r="B2" s="96" t="s">
        <v>96</v>
      </c>
      <c r="C2" s="97"/>
      <c r="D2" s="97"/>
      <c r="E2" s="97"/>
      <c r="F2" s="97"/>
      <c r="G2" s="97"/>
      <c r="H2" s="97"/>
      <c r="I2" s="98"/>
      <c r="K2" s="85" t="s">
        <v>105</v>
      </c>
      <c r="L2" s="86"/>
      <c r="M2" s="86"/>
      <c r="N2" s="86"/>
      <c r="O2" s="86"/>
      <c r="Q2" s="85" t="s">
        <v>122</v>
      </c>
      <c r="R2" s="86"/>
      <c r="S2" s="86"/>
      <c r="T2" s="86"/>
      <c r="U2" s="86"/>
      <c r="V2" s="86"/>
      <c r="W2" s="86"/>
      <c r="X2" s="86"/>
      <c r="Y2" s="86"/>
      <c r="Z2" s="87"/>
    </row>
    <row r="3" spans="2:27" ht="23.25" customHeight="1" thickTop="1" thickBot="1" x14ac:dyDescent="0.5">
      <c r="B3" s="198" t="s">
        <v>97</v>
      </c>
      <c r="C3" s="117"/>
      <c r="D3" s="117"/>
      <c r="E3" s="117"/>
      <c r="F3" s="117"/>
      <c r="G3" s="117"/>
      <c r="H3" s="117"/>
      <c r="I3" s="118"/>
      <c r="K3" s="15"/>
      <c r="L3" s="16"/>
      <c r="M3" s="16"/>
      <c r="N3" s="16"/>
      <c r="O3" s="17"/>
      <c r="P3" s="16"/>
      <c r="Q3" s="15"/>
      <c r="R3" s="16"/>
      <c r="S3" s="16"/>
      <c r="T3" s="16"/>
      <c r="U3" s="16"/>
      <c r="V3" s="16"/>
      <c r="W3" s="16"/>
      <c r="X3" s="16"/>
      <c r="Y3" s="16"/>
      <c r="Z3" s="17"/>
      <c r="AA3" s="16"/>
    </row>
    <row r="4" spans="2:27" ht="28.5" customHeight="1" x14ac:dyDescent="0.45">
      <c r="B4" s="199">
        <f>'Trips I''ve Been On Data Entry'!Q500</f>
        <v>12258.27</v>
      </c>
      <c r="C4" s="200"/>
      <c r="D4" s="200"/>
      <c r="E4" s="200"/>
      <c r="F4" s="200"/>
      <c r="G4" s="200"/>
      <c r="H4" s="200"/>
      <c r="I4" s="201"/>
      <c r="K4" s="15"/>
      <c r="L4" s="16"/>
      <c r="M4" s="16"/>
      <c r="N4" s="16"/>
      <c r="O4" s="17"/>
      <c r="P4" s="16"/>
      <c r="Q4" s="15"/>
      <c r="R4" s="16"/>
      <c r="S4" s="16"/>
      <c r="T4" s="16"/>
      <c r="U4" s="16"/>
      <c r="V4" s="16"/>
      <c r="W4" s="16"/>
      <c r="X4" s="16"/>
      <c r="Y4" s="16"/>
      <c r="Z4" s="17"/>
      <c r="AA4" s="16"/>
    </row>
    <row r="5" spans="2:27" ht="19.5" customHeight="1" thickBot="1" x14ac:dyDescent="0.5">
      <c r="B5" s="202" t="s">
        <v>117</v>
      </c>
      <c r="C5" s="203"/>
      <c r="D5" s="37">
        <f>Table27[[#Totals],[Where I Went]]</f>
        <v>4</v>
      </c>
      <c r="E5" s="35" t="s">
        <v>118</v>
      </c>
      <c r="F5" s="203" t="s">
        <v>119</v>
      </c>
      <c r="G5" s="203"/>
      <c r="H5" s="48">
        <f>B4/D5</f>
        <v>3064.5675000000001</v>
      </c>
      <c r="I5" s="36" t="s">
        <v>120</v>
      </c>
      <c r="K5" s="15"/>
      <c r="L5" s="16"/>
      <c r="M5" s="16"/>
      <c r="N5" s="16"/>
      <c r="O5" s="17"/>
      <c r="P5" s="16"/>
      <c r="Q5" s="15"/>
      <c r="R5" s="16"/>
      <c r="S5" s="16"/>
      <c r="T5" s="16"/>
      <c r="U5" s="16"/>
      <c r="V5" s="16"/>
      <c r="W5" s="16"/>
      <c r="X5" s="16"/>
      <c r="Y5" s="16"/>
      <c r="Z5" s="17"/>
      <c r="AA5" s="16"/>
    </row>
    <row r="6" spans="2:27" ht="20.25" customHeight="1" thickBot="1" x14ac:dyDescent="0.5">
      <c r="K6" s="15"/>
      <c r="L6" s="16"/>
      <c r="M6" s="16"/>
      <c r="N6" s="16"/>
      <c r="O6" s="17"/>
      <c r="P6" s="16"/>
      <c r="Q6" s="15"/>
      <c r="R6" s="16"/>
      <c r="S6" s="16"/>
      <c r="T6" s="16"/>
      <c r="U6" s="16"/>
      <c r="V6" s="16"/>
      <c r="W6" s="16"/>
      <c r="X6" s="16"/>
      <c r="Y6" s="16"/>
      <c r="Z6" s="17"/>
      <c r="AA6" s="16"/>
    </row>
    <row r="7" spans="2:27" ht="28.15" customHeight="1" thickBot="1" x14ac:dyDescent="0.5">
      <c r="B7" s="96" t="s">
        <v>98</v>
      </c>
      <c r="C7" s="97"/>
      <c r="D7" s="97"/>
      <c r="E7" s="97"/>
      <c r="F7" s="97"/>
      <c r="G7" s="97"/>
      <c r="H7" s="97"/>
      <c r="I7" s="98"/>
      <c r="K7" s="15"/>
      <c r="L7" s="16"/>
      <c r="M7" s="16"/>
      <c r="N7" s="16"/>
      <c r="O7" s="17"/>
      <c r="P7" s="16"/>
      <c r="Q7" s="15"/>
      <c r="R7" s="16"/>
      <c r="S7" s="16"/>
      <c r="T7" s="16"/>
      <c r="U7" s="16"/>
      <c r="V7" s="16"/>
      <c r="W7" s="16"/>
      <c r="X7" s="16"/>
      <c r="Y7" s="16"/>
      <c r="Z7" s="17"/>
      <c r="AA7" s="16"/>
    </row>
    <row r="8" spans="2:27" ht="23.25" customHeight="1" thickTop="1" thickBot="1" x14ac:dyDescent="0.5">
      <c r="B8" s="193" t="str">
        <f>'Trips I''ve Been On Data Entry'!O4</f>
        <v>Transport</v>
      </c>
      <c r="C8" s="194"/>
      <c r="D8" s="194"/>
      <c r="E8" s="195"/>
      <c r="F8" s="196" t="str">
        <f>'Trips I''ve Been On Data Entry'!I4</f>
        <v>Accomodation</v>
      </c>
      <c r="G8" s="194"/>
      <c r="H8" s="194"/>
      <c r="I8" s="197"/>
      <c r="K8" s="15"/>
      <c r="L8" s="16"/>
      <c r="M8" s="16"/>
      <c r="N8" s="16"/>
      <c r="O8" s="17"/>
      <c r="P8" s="16"/>
      <c r="Q8" s="15"/>
      <c r="R8" s="16"/>
      <c r="S8" s="16"/>
      <c r="T8" s="16"/>
      <c r="U8" s="16"/>
      <c r="V8" s="16"/>
      <c r="W8" s="16"/>
      <c r="X8" s="16"/>
      <c r="Y8" s="16"/>
      <c r="Z8" s="17"/>
      <c r="AA8" s="16"/>
    </row>
    <row r="9" spans="2:27" ht="27" customHeight="1" x14ac:dyDescent="0.45">
      <c r="B9" s="184">
        <f>'Trips I''ve Been On Data Entry'!O500</f>
        <v>1691.49</v>
      </c>
      <c r="C9" s="185"/>
      <c r="D9" s="185"/>
      <c r="E9" s="186"/>
      <c r="F9" s="184">
        <f>'Trips I''ve Been On Data Entry'!I500</f>
        <v>2377.1400000000003</v>
      </c>
      <c r="G9" s="185"/>
      <c r="H9" s="185"/>
      <c r="I9" s="190"/>
      <c r="K9" s="15"/>
      <c r="L9" s="16"/>
      <c r="M9" s="16"/>
      <c r="N9" s="16"/>
      <c r="O9" s="17"/>
      <c r="P9" s="16"/>
      <c r="Q9" s="15"/>
      <c r="R9" s="16"/>
      <c r="S9" s="16"/>
      <c r="T9" s="16"/>
      <c r="U9" s="16"/>
      <c r="V9" s="16"/>
      <c r="W9" s="16"/>
      <c r="X9" s="16"/>
      <c r="Y9" s="16"/>
      <c r="Z9" s="17"/>
      <c r="AA9" s="16"/>
    </row>
    <row r="10" spans="2:27" ht="15.75" customHeight="1" thickBot="1" x14ac:dyDescent="0.5">
      <c r="B10" s="181">
        <f>B9/B4</f>
        <v>0.13798766057526876</v>
      </c>
      <c r="C10" s="182"/>
      <c r="D10" s="182"/>
      <c r="E10" s="183"/>
      <c r="F10" s="181">
        <f>F9/B4</f>
        <v>0.19392132821352445</v>
      </c>
      <c r="G10" s="182"/>
      <c r="H10" s="182"/>
      <c r="I10" s="191"/>
      <c r="K10" s="15"/>
      <c r="L10" s="16"/>
      <c r="M10" s="16"/>
      <c r="N10" s="16"/>
      <c r="O10" s="17"/>
      <c r="P10" s="16"/>
      <c r="Q10" s="15"/>
      <c r="R10" s="16"/>
      <c r="S10" s="16"/>
      <c r="T10" s="16"/>
      <c r="U10" s="16"/>
      <c r="V10" s="16"/>
      <c r="W10" s="16"/>
      <c r="X10" s="16"/>
      <c r="Y10" s="16"/>
      <c r="Z10" s="17"/>
      <c r="AA10" s="16"/>
    </row>
    <row r="11" spans="2:27" ht="23.25" customHeight="1" thickTop="1" thickBot="1" x14ac:dyDescent="0.5">
      <c r="B11" s="193" t="str">
        <f>'Trips I''ve Been On Data Entry'!L4</f>
        <v>Activities</v>
      </c>
      <c r="C11" s="194"/>
      <c r="D11" s="194"/>
      <c r="E11" s="195"/>
      <c r="F11" s="196" t="str">
        <f>'Trips I''ve Been On Data Entry'!J4</f>
        <v>Food</v>
      </c>
      <c r="G11" s="194"/>
      <c r="H11" s="194"/>
      <c r="I11" s="197"/>
      <c r="K11" s="15"/>
      <c r="L11" s="16"/>
      <c r="M11" s="16"/>
      <c r="N11" s="16"/>
      <c r="O11" s="17"/>
      <c r="P11" s="16"/>
      <c r="Q11" s="15"/>
      <c r="R11" s="16"/>
      <c r="S11" s="16"/>
      <c r="T11" s="16"/>
      <c r="U11" s="16"/>
      <c r="V11" s="16"/>
      <c r="W11" s="16"/>
      <c r="X11" s="16"/>
      <c r="Y11" s="16"/>
      <c r="Z11" s="17"/>
      <c r="AA11" s="16"/>
    </row>
    <row r="12" spans="2:27" ht="27" customHeight="1" x14ac:dyDescent="0.45">
      <c r="B12" s="184">
        <f>'Trips I''ve Been On Data Entry'!L500</f>
        <v>2406.9699999999998</v>
      </c>
      <c r="C12" s="185"/>
      <c r="D12" s="185"/>
      <c r="E12" s="186"/>
      <c r="F12" s="184">
        <f>'Trips I''ve Been On Data Entry'!J500</f>
        <v>1239.9100000000001</v>
      </c>
      <c r="G12" s="185"/>
      <c r="H12" s="185"/>
      <c r="I12" s="190"/>
      <c r="K12" s="15"/>
      <c r="L12" s="16"/>
      <c r="M12" s="16"/>
      <c r="N12" s="16"/>
      <c r="O12" s="17"/>
      <c r="P12" s="16"/>
      <c r="Q12" s="15"/>
      <c r="R12" s="16"/>
      <c r="S12" s="16"/>
      <c r="T12" s="16"/>
      <c r="U12" s="16"/>
      <c r="V12" s="16"/>
      <c r="W12" s="16"/>
      <c r="X12" s="16"/>
      <c r="Y12" s="16"/>
      <c r="Z12" s="17"/>
      <c r="AA12" s="16"/>
    </row>
    <row r="13" spans="2:27" ht="15.75" customHeight="1" thickBot="1" x14ac:dyDescent="0.5">
      <c r="B13" s="181">
        <f>B12/B4</f>
        <v>0.19635478742106346</v>
      </c>
      <c r="C13" s="182"/>
      <c r="D13" s="182"/>
      <c r="E13" s="183"/>
      <c r="F13" s="181">
        <f>F12/B4</f>
        <v>0.10114885705731723</v>
      </c>
      <c r="G13" s="182"/>
      <c r="H13" s="182"/>
      <c r="I13" s="191"/>
      <c r="K13" s="15"/>
      <c r="L13" s="16"/>
      <c r="M13" s="16"/>
      <c r="N13" s="16"/>
      <c r="O13" s="17"/>
      <c r="P13" s="16"/>
      <c r="Q13" s="18"/>
      <c r="R13" s="19"/>
      <c r="S13" s="19"/>
      <c r="T13" s="19"/>
      <c r="U13" s="19"/>
      <c r="V13" s="19"/>
      <c r="W13" s="19"/>
      <c r="X13" s="19"/>
      <c r="Y13" s="19"/>
      <c r="Z13" s="20"/>
      <c r="AA13" s="16"/>
    </row>
    <row r="14" spans="2:27" ht="23.25" customHeight="1" thickTop="1" thickBot="1" x14ac:dyDescent="0.5">
      <c r="B14" s="193" t="str">
        <f>'Trips I''ve Been On Data Entry'!K4</f>
        <v>Local Transport</v>
      </c>
      <c r="C14" s="194"/>
      <c r="D14" s="194"/>
      <c r="E14" s="195"/>
      <c r="F14" s="196" t="str">
        <f>'Trips I''ve Been On Data Entry'!M4</f>
        <v>Toilitries</v>
      </c>
      <c r="G14" s="194"/>
      <c r="H14" s="194"/>
      <c r="I14" s="197"/>
      <c r="K14" s="15"/>
      <c r="L14" s="16"/>
      <c r="M14" s="16"/>
      <c r="N14" s="16"/>
      <c r="O14" s="17"/>
      <c r="P14" s="16"/>
      <c r="Q14" s="16"/>
      <c r="R14" s="16"/>
      <c r="S14" s="16"/>
      <c r="T14" s="16"/>
      <c r="U14" s="16"/>
      <c r="V14" s="16"/>
      <c r="W14" s="16"/>
      <c r="X14" s="16"/>
      <c r="Y14" s="16"/>
      <c r="Z14" s="16"/>
      <c r="AA14" s="16"/>
    </row>
    <row r="15" spans="2:27" ht="27" customHeight="1" thickBot="1" x14ac:dyDescent="0.5">
      <c r="B15" s="184">
        <f>'Trips I''ve Been On Data Entry'!K500</f>
        <v>1288.3099999999997</v>
      </c>
      <c r="C15" s="185"/>
      <c r="D15" s="185"/>
      <c r="E15" s="186"/>
      <c r="F15" s="184">
        <f>'Trips I''ve Been On Data Entry'!M500</f>
        <v>144.68999999999997</v>
      </c>
      <c r="G15" s="185"/>
      <c r="H15" s="185"/>
      <c r="I15" s="190"/>
      <c r="K15" s="15"/>
      <c r="L15" s="16"/>
      <c r="M15" s="16"/>
      <c r="N15" s="16"/>
      <c r="O15" s="17"/>
      <c r="P15" s="16"/>
      <c r="Q15" s="85" t="s">
        <v>121</v>
      </c>
      <c r="R15" s="86"/>
      <c r="S15" s="86"/>
      <c r="T15" s="86"/>
      <c r="U15" s="86"/>
      <c r="V15" s="86"/>
      <c r="W15" s="86"/>
      <c r="X15" s="86"/>
      <c r="Y15" s="86"/>
      <c r="Z15" s="87"/>
      <c r="AA15" s="16"/>
    </row>
    <row r="16" spans="2:27" ht="15.75" customHeight="1" thickTop="1" thickBot="1" x14ac:dyDescent="0.5">
      <c r="B16" s="181">
        <f>B15/B4</f>
        <v>0.10509721192305274</v>
      </c>
      <c r="C16" s="182"/>
      <c r="D16" s="182"/>
      <c r="E16" s="183"/>
      <c r="F16" s="181">
        <f>F15/B4</f>
        <v>1.1803460031472627E-2</v>
      </c>
      <c r="G16" s="182"/>
      <c r="H16" s="182"/>
      <c r="I16" s="191"/>
      <c r="K16" s="15"/>
      <c r="L16" s="16"/>
      <c r="M16" s="16"/>
      <c r="N16" s="16"/>
      <c r="O16" s="17"/>
      <c r="P16" s="16"/>
      <c r="Q16" s="15"/>
      <c r="R16" s="16"/>
      <c r="S16" s="16"/>
      <c r="T16" s="16"/>
      <c r="U16" s="16"/>
      <c r="V16" s="16"/>
      <c r="W16" s="16"/>
      <c r="X16" s="16"/>
      <c r="Y16" s="16"/>
      <c r="Z16" s="17"/>
      <c r="AA16" s="16"/>
    </row>
    <row r="17" spans="2:31" ht="23.25" customHeight="1" thickTop="1" thickBot="1" x14ac:dyDescent="0.5">
      <c r="B17" s="193" t="str">
        <f>'Trips I''ve Been On Data Entry'!N4</f>
        <v>Other</v>
      </c>
      <c r="C17" s="194"/>
      <c r="D17" s="194"/>
      <c r="E17" s="195"/>
      <c r="F17" s="196" t="str">
        <f>'Trips I''ve Been On Data Entry'!P4</f>
        <v>Pre-Trip Purchases</v>
      </c>
      <c r="G17" s="194"/>
      <c r="H17" s="194"/>
      <c r="I17" s="197"/>
      <c r="K17" s="15"/>
      <c r="L17" s="16"/>
      <c r="M17" s="16"/>
      <c r="N17" s="16"/>
      <c r="O17" s="17"/>
      <c r="P17" s="16"/>
      <c r="Q17" s="15"/>
      <c r="R17" s="16"/>
      <c r="S17" s="16"/>
      <c r="T17" s="16"/>
      <c r="U17" s="16"/>
      <c r="V17" s="16"/>
      <c r="W17" s="16"/>
      <c r="X17" s="16"/>
      <c r="Y17" s="16"/>
      <c r="Z17" s="17"/>
      <c r="AA17" s="16"/>
    </row>
    <row r="18" spans="2:31" ht="27" customHeight="1" x14ac:dyDescent="0.45">
      <c r="B18" s="184">
        <f>'Trips I''ve Been On Data Entry'!N500</f>
        <v>1065.9699999999998</v>
      </c>
      <c r="C18" s="185"/>
      <c r="D18" s="185"/>
      <c r="E18" s="186"/>
      <c r="F18" s="184">
        <f>'Trips I''ve Been On Data Entry'!P500</f>
        <v>2043.79</v>
      </c>
      <c r="G18" s="185"/>
      <c r="H18" s="185"/>
      <c r="I18" s="190"/>
      <c r="K18" s="15"/>
      <c r="L18" s="16"/>
      <c r="M18" s="16"/>
      <c r="N18" s="16"/>
      <c r="O18" s="17"/>
      <c r="P18" s="16"/>
      <c r="Q18" s="15"/>
      <c r="R18" s="16"/>
      <c r="S18" s="16"/>
      <c r="T18" s="16"/>
      <c r="U18" s="16"/>
      <c r="V18" s="16"/>
      <c r="W18" s="16"/>
      <c r="X18" s="16"/>
      <c r="Y18" s="16"/>
      <c r="Z18" s="17"/>
      <c r="AA18" s="16"/>
    </row>
    <row r="19" spans="2:31" ht="15.75" customHeight="1" thickBot="1" x14ac:dyDescent="0.5">
      <c r="B19" s="187">
        <f>B18/B4</f>
        <v>8.6959252814630433E-2</v>
      </c>
      <c r="C19" s="188"/>
      <c r="D19" s="188"/>
      <c r="E19" s="189"/>
      <c r="F19" s="187">
        <f>F18/B4</f>
        <v>0.16672744196367023</v>
      </c>
      <c r="G19" s="188"/>
      <c r="H19" s="188"/>
      <c r="I19" s="192"/>
      <c r="K19" s="15"/>
      <c r="L19" s="16"/>
      <c r="M19" s="16"/>
      <c r="N19" s="16"/>
      <c r="O19" s="17"/>
      <c r="P19" s="16"/>
      <c r="Q19" s="15"/>
      <c r="R19" s="16"/>
      <c r="S19" s="16"/>
      <c r="T19" s="16"/>
      <c r="U19" s="16"/>
      <c r="V19" s="16"/>
      <c r="W19" s="16"/>
      <c r="X19" s="16"/>
      <c r="Y19" s="16"/>
      <c r="Z19" s="17"/>
      <c r="AA19" s="16"/>
    </row>
    <row r="20" spans="2:31" ht="19.5" customHeight="1" thickBot="1" x14ac:dyDescent="0.5">
      <c r="K20" s="15"/>
      <c r="L20" s="16"/>
      <c r="M20" s="16"/>
      <c r="N20" s="16"/>
      <c r="O20" s="17"/>
      <c r="P20" s="16"/>
      <c r="Q20" s="15"/>
      <c r="R20" s="16"/>
      <c r="S20" s="16"/>
      <c r="T20" s="16"/>
      <c r="U20" s="16"/>
      <c r="V20" s="16"/>
      <c r="W20" s="16"/>
      <c r="X20" s="16"/>
      <c r="Y20" s="16"/>
      <c r="Z20" s="17"/>
      <c r="AA20" s="16"/>
    </row>
    <row r="21" spans="2:31" ht="28.15" customHeight="1" thickBot="1" x14ac:dyDescent="0.5">
      <c r="B21" s="96" t="s">
        <v>113</v>
      </c>
      <c r="C21" s="97"/>
      <c r="D21" s="97"/>
      <c r="E21" s="97"/>
      <c r="F21" s="97"/>
      <c r="G21" s="97"/>
      <c r="H21" s="97"/>
      <c r="I21" s="98"/>
      <c r="K21" s="15"/>
      <c r="L21" s="16"/>
      <c r="M21" s="16"/>
      <c r="N21" s="16"/>
      <c r="O21" s="17"/>
      <c r="P21" s="16"/>
      <c r="Q21" s="15"/>
      <c r="R21" s="16"/>
      <c r="S21" s="16"/>
      <c r="T21" s="16"/>
      <c r="U21" s="16"/>
      <c r="V21" s="16"/>
      <c r="W21" s="16"/>
      <c r="X21" s="16"/>
      <c r="Y21" s="16"/>
      <c r="Z21" s="17"/>
      <c r="AA21" s="16"/>
    </row>
    <row r="22" spans="2:31" ht="28.5" customHeight="1" thickTop="1" thickBot="1" x14ac:dyDescent="0.5">
      <c r="B22" s="115" t="s">
        <v>114</v>
      </c>
      <c r="C22" s="111"/>
      <c r="D22" s="111"/>
      <c r="E22" s="116"/>
      <c r="F22" s="155" t="s">
        <v>115</v>
      </c>
      <c r="G22" s="105"/>
      <c r="H22" s="105"/>
      <c r="I22" s="156"/>
      <c r="K22" s="15"/>
      <c r="L22" s="16"/>
      <c r="M22" s="16"/>
      <c r="N22" s="16"/>
      <c r="O22" s="17"/>
      <c r="P22" s="16"/>
      <c r="Q22" s="15"/>
      <c r="R22" s="16"/>
      <c r="S22" s="16"/>
      <c r="T22" s="16"/>
      <c r="U22" s="16"/>
      <c r="V22" s="16"/>
      <c r="W22" s="16"/>
      <c r="X22" s="16"/>
      <c r="Y22" s="16"/>
      <c r="Z22" s="17"/>
      <c r="AA22" s="16"/>
    </row>
    <row r="23" spans="2:31" ht="24.75" customHeight="1" x14ac:dyDescent="0.45">
      <c r="B23" s="56">
        <f>B4*5</f>
        <v>61291.350000000006</v>
      </c>
      <c r="C23" s="26" t="s">
        <v>420</v>
      </c>
      <c r="D23" s="57">
        <f>B4*1.33</f>
        <v>16303.499100000001</v>
      </c>
      <c r="E23" s="27" t="s">
        <v>421</v>
      </c>
      <c r="F23" s="49">
        <f ca="1">B4/I34</f>
        <v>10.819302736098853</v>
      </c>
      <c r="G23" s="31" t="s">
        <v>416</v>
      </c>
      <c r="H23" s="52">
        <f ca="1">B4/I35</f>
        <v>75.735119152691965</v>
      </c>
      <c r="I23" s="32" t="s">
        <v>417</v>
      </c>
      <c r="K23" s="15"/>
      <c r="L23" s="16"/>
      <c r="M23" s="16"/>
      <c r="N23" s="16"/>
      <c r="O23" s="17"/>
      <c r="P23" s="16"/>
      <c r="Q23" s="15"/>
      <c r="R23" s="16"/>
      <c r="S23" s="16"/>
      <c r="T23" s="16"/>
      <c r="U23" s="16"/>
      <c r="V23" s="16"/>
      <c r="W23" s="16"/>
      <c r="X23" s="16"/>
      <c r="Y23" s="16"/>
      <c r="Z23" s="17"/>
      <c r="AA23" s="16"/>
    </row>
    <row r="24" spans="2:31" ht="24.75" customHeight="1" thickBot="1" x14ac:dyDescent="0.5">
      <c r="B24" s="58">
        <f>B4/350</f>
        <v>35.023628571428574</v>
      </c>
      <c r="C24" s="29" t="s">
        <v>422</v>
      </c>
      <c r="D24" s="59">
        <f>B4/50000</f>
        <v>0.24516540000000001</v>
      </c>
      <c r="E24" s="30" t="s">
        <v>423</v>
      </c>
      <c r="F24" s="50">
        <f ca="1">B4/I36</f>
        <v>329.0366348102383</v>
      </c>
      <c r="G24" s="33" t="s">
        <v>418</v>
      </c>
      <c r="H24" s="51">
        <f ca="1">B4/I37</f>
        <v>3949.0454986760815</v>
      </c>
      <c r="I24" s="34" t="s">
        <v>419</v>
      </c>
      <c r="K24" s="18"/>
      <c r="L24" s="19"/>
      <c r="M24" s="19"/>
      <c r="N24" s="19"/>
      <c r="O24" s="20"/>
      <c r="Q24" s="18"/>
      <c r="R24" s="19"/>
      <c r="S24" s="19"/>
      <c r="T24" s="19"/>
      <c r="U24" s="19"/>
      <c r="V24" s="19"/>
      <c r="W24" s="19"/>
      <c r="X24" s="19"/>
      <c r="Y24" s="19"/>
      <c r="Z24" s="20"/>
    </row>
    <row r="32" spans="2:31" x14ac:dyDescent="0.45">
      <c r="N32">
        <v>2008</v>
      </c>
      <c r="O32">
        <v>2009</v>
      </c>
      <c r="P32">
        <v>2010</v>
      </c>
      <c r="Q32">
        <v>2011</v>
      </c>
      <c r="R32">
        <v>2012</v>
      </c>
      <c r="S32">
        <v>2013</v>
      </c>
      <c r="T32">
        <v>2014</v>
      </c>
      <c r="U32">
        <v>2015</v>
      </c>
      <c r="V32">
        <v>2016</v>
      </c>
      <c r="W32">
        <v>2017</v>
      </c>
      <c r="X32">
        <v>2018</v>
      </c>
      <c r="Y32">
        <v>2019</v>
      </c>
      <c r="Z32">
        <v>2020</v>
      </c>
      <c r="AA32">
        <v>2021</v>
      </c>
      <c r="AB32">
        <v>2022</v>
      </c>
      <c r="AC32">
        <v>2023</v>
      </c>
      <c r="AD32">
        <v>2024</v>
      </c>
      <c r="AE32">
        <v>2025</v>
      </c>
    </row>
    <row r="33" spans="6:31" x14ac:dyDescent="0.45">
      <c r="G33" t="s">
        <v>414</v>
      </c>
      <c r="I33" s="53">
        <v>42864</v>
      </c>
      <c r="M33" t="s">
        <v>436</v>
      </c>
      <c r="N33">
        <f>SUMIF(Table27[Year],N32,Table27[Length (Days)])</f>
        <v>0</v>
      </c>
      <c r="O33">
        <f>SUMIF(Table27[Year],O32,Table27[Length (Days)])</f>
        <v>0</v>
      </c>
      <c r="P33">
        <f>SUMIF(Table27[Year],P32,Table27[Length (Days)])</f>
        <v>0</v>
      </c>
      <c r="Q33">
        <f>SUMIF(Table27[Year],Q32,Table27[Length (Days)])</f>
        <v>0</v>
      </c>
      <c r="R33">
        <f>SUMIF(Table27[Year],R32,Table27[Length (Days)])</f>
        <v>0</v>
      </c>
      <c r="S33">
        <f>SUMIF(Table27[Year],S32,Table27[Length (Days)])</f>
        <v>0</v>
      </c>
      <c r="T33">
        <f>SUMIF(Table27[Year],T32,Table27[Length (Days)])</f>
        <v>0</v>
      </c>
      <c r="U33">
        <f>SUMIF(Table27[Year],U32,Table27[Length (Days)])</f>
        <v>0</v>
      </c>
      <c r="V33">
        <f>SUMIF(Table27[Year],V32,Table27[Length (Days)])</f>
        <v>0</v>
      </c>
      <c r="W33">
        <f>SUMIF(Table27[Year],W32,Table27[Length (Days)])</f>
        <v>7</v>
      </c>
      <c r="X33">
        <f>SUMIF(Table27[Year],X32,Table27[Length (Days)])</f>
        <v>114</v>
      </c>
      <c r="Y33">
        <f>SUMIF(Table27[Year],Y32,Table27[Length (Days)])</f>
        <v>4</v>
      </c>
      <c r="Z33">
        <f>SUMIF(Table27[Year],Z32,Table27[Length (Days)])</f>
        <v>0</v>
      </c>
      <c r="AA33">
        <f>SUMIF(Table27[Year],AA32,Table27[Length (Days)])</f>
        <v>0</v>
      </c>
      <c r="AB33">
        <f>SUMIF(Table27[Year],AB32,Table27[Length (Days)])</f>
        <v>0</v>
      </c>
      <c r="AC33">
        <f>SUMIF(Table27[Year],AC32,Table27[Length (Days)])</f>
        <v>0</v>
      </c>
      <c r="AD33">
        <f>SUMIF(Table27[Year],AD32,Table27[Length (Days)])</f>
        <v>0</v>
      </c>
      <c r="AE33">
        <f>SUMIF(Table27[Year],AE32,Table27[Length (Days)])</f>
        <v>0</v>
      </c>
    </row>
    <row r="34" spans="6:31" x14ac:dyDescent="0.45">
      <c r="G34" t="s">
        <v>415</v>
      </c>
      <c r="I34" s="55">
        <f ca="1">TODAY()-I33</f>
        <v>1133</v>
      </c>
      <c r="J34" t="s">
        <v>93</v>
      </c>
      <c r="M34" t="s">
        <v>425</v>
      </c>
      <c r="N34" s="60">
        <f>SUMIF(Table27[Year],N32,Table27[Total])</f>
        <v>0</v>
      </c>
      <c r="O34" s="60">
        <f>SUMIF(Table27[Year],O32,Table27[Total])</f>
        <v>0</v>
      </c>
      <c r="P34" s="60">
        <f>SUMIF(Table27[Year],P32,Table27[Total])</f>
        <v>0</v>
      </c>
      <c r="Q34" s="60">
        <f>SUMIF(Table27[Year],Q32,Table27[Total])</f>
        <v>0</v>
      </c>
      <c r="R34">
        <f>SUMIF(Table27[Year],R32,Table27[Total])</f>
        <v>0</v>
      </c>
      <c r="S34" s="60">
        <f>SUMIF(Table27[Year],S32,Table27[Total])</f>
        <v>0</v>
      </c>
      <c r="T34" s="60">
        <f>SUMIF(Table27[Year],T32,Table27[Total])</f>
        <v>0</v>
      </c>
      <c r="U34" s="60">
        <f>SUMIF(Table27[Year],U32,Table27[Total])</f>
        <v>0</v>
      </c>
      <c r="V34">
        <f>SUMIF(Table27[Year],V32,Table27[Total])</f>
        <v>0</v>
      </c>
      <c r="W34" s="60">
        <f>SUMIF(Table27[Year],W32,Table27[Total])</f>
        <v>863.72</v>
      </c>
      <c r="X34" s="60">
        <f>SUMIF(Table27[Year],X32,Table27[Total])</f>
        <v>11051.080000000002</v>
      </c>
      <c r="Y34" s="60">
        <f>SUMIF(Table27[Year],Y32,Table27[Total])</f>
        <v>343.47</v>
      </c>
      <c r="Z34" s="60">
        <f>SUMIF(Table27[Year],Z32,Table27[Total])</f>
        <v>0</v>
      </c>
      <c r="AA34" s="60">
        <f>SUMIF(Table27[Year],AA32,Table27[Total])</f>
        <v>0</v>
      </c>
      <c r="AB34" s="60">
        <f>SUMIF(Table27[Year],AB32,Table27[Total])</f>
        <v>0</v>
      </c>
      <c r="AC34" s="60">
        <f>SUMIF(Table27[Year],AC32,Table27[Total])</f>
        <v>0</v>
      </c>
      <c r="AD34" s="60">
        <f>SUMIF(Table27[Year],AD32,Table27[Total])</f>
        <v>0</v>
      </c>
      <c r="AE34" s="60">
        <f>SUMIF(Table27[Year],AE32,Table27[Total])</f>
        <v>0</v>
      </c>
    </row>
    <row r="35" spans="6:31" x14ac:dyDescent="0.45">
      <c r="I35" s="55">
        <f ca="1">I34/7</f>
        <v>161.85714285714286</v>
      </c>
      <c r="J35" t="s">
        <v>94</v>
      </c>
    </row>
    <row r="36" spans="6:31" x14ac:dyDescent="0.45">
      <c r="I36" s="54">
        <f ca="1">I34/30.412</f>
        <v>37.255030908851772</v>
      </c>
      <c r="J36" t="s">
        <v>92</v>
      </c>
    </row>
    <row r="37" spans="6:31" x14ac:dyDescent="0.45">
      <c r="I37" s="54">
        <f ca="1">I34/365</f>
        <v>3.1041095890410957</v>
      </c>
      <c r="J37" t="s">
        <v>91</v>
      </c>
    </row>
    <row r="44" spans="6:31" x14ac:dyDescent="0.45">
      <c r="F44" t="s">
        <v>424</v>
      </c>
      <c r="G44" t="s">
        <v>425</v>
      </c>
    </row>
    <row r="45" spans="6:31" x14ac:dyDescent="0.45">
      <c r="F45" t="str">
        <f>B8</f>
        <v>Transport</v>
      </c>
      <c r="G45" s="60">
        <f>B9</f>
        <v>1691.49</v>
      </c>
    </row>
    <row r="46" spans="6:31" x14ac:dyDescent="0.45">
      <c r="F46" t="str">
        <f>F8</f>
        <v>Accomodation</v>
      </c>
      <c r="G46" s="60">
        <f>F9</f>
        <v>2377.1400000000003</v>
      </c>
    </row>
    <row r="47" spans="6:31" x14ac:dyDescent="0.45">
      <c r="F47" t="str">
        <f>B11</f>
        <v>Activities</v>
      </c>
      <c r="G47" s="60">
        <f>B12</f>
        <v>2406.9699999999998</v>
      </c>
    </row>
    <row r="48" spans="6:31" x14ac:dyDescent="0.45">
      <c r="F48" t="str">
        <f>F11</f>
        <v>Food</v>
      </c>
      <c r="G48" s="60">
        <f>F12</f>
        <v>1239.9100000000001</v>
      </c>
    </row>
    <row r="49" spans="6:7" x14ac:dyDescent="0.45">
      <c r="F49" t="str">
        <f>B14</f>
        <v>Local Transport</v>
      </c>
      <c r="G49" s="60">
        <f>B15</f>
        <v>1288.3099999999997</v>
      </c>
    </row>
    <row r="50" spans="6:7" x14ac:dyDescent="0.45">
      <c r="F50" t="str">
        <f>F14</f>
        <v>Toilitries</v>
      </c>
      <c r="G50" s="60">
        <f>F15</f>
        <v>144.68999999999997</v>
      </c>
    </row>
    <row r="51" spans="6:7" x14ac:dyDescent="0.45">
      <c r="F51" t="str">
        <f>B17</f>
        <v>Other</v>
      </c>
      <c r="G51" s="60">
        <f>B18</f>
        <v>1065.9699999999998</v>
      </c>
    </row>
    <row r="52" spans="6:7" x14ac:dyDescent="0.45">
      <c r="F52" t="str">
        <f>F17</f>
        <v>Pre-Trip Purchases</v>
      </c>
      <c r="G52" s="60">
        <f>F18</f>
        <v>2043.79</v>
      </c>
    </row>
  </sheetData>
  <mergeCells count="36">
    <mergeCell ref="K2:O2"/>
    <mergeCell ref="Q2:Z2"/>
    <mergeCell ref="B2:I2"/>
    <mergeCell ref="B3:I3"/>
    <mergeCell ref="B7:I7"/>
    <mergeCell ref="B4:I4"/>
    <mergeCell ref="B5:C5"/>
    <mergeCell ref="F5:G5"/>
    <mergeCell ref="B22:E22"/>
    <mergeCell ref="F22:I22"/>
    <mergeCell ref="B8:E8"/>
    <mergeCell ref="F8:I8"/>
    <mergeCell ref="B11:E11"/>
    <mergeCell ref="F11:I11"/>
    <mergeCell ref="B9:E9"/>
    <mergeCell ref="B10:E10"/>
    <mergeCell ref="B21:I21"/>
    <mergeCell ref="B14:E14"/>
    <mergeCell ref="F14:I14"/>
    <mergeCell ref="B17:E17"/>
    <mergeCell ref="F17:I17"/>
    <mergeCell ref="B12:E12"/>
    <mergeCell ref="B13:E13"/>
    <mergeCell ref="B15:E15"/>
    <mergeCell ref="Q15:Z15"/>
    <mergeCell ref="B16:E16"/>
    <mergeCell ref="B18:E18"/>
    <mergeCell ref="B19:E19"/>
    <mergeCell ref="F9:I9"/>
    <mergeCell ref="F10:I10"/>
    <mergeCell ref="F12:I12"/>
    <mergeCell ref="F13:I13"/>
    <mergeCell ref="F15:I15"/>
    <mergeCell ref="F16:I16"/>
    <mergeCell ref="F18:I18"/>
    <mergeCell ref="F19:I19"/>
  </mergeCells>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A66E26-0B7D-4A21-92F3-812B2E740627}">
  <sheetPr>
    <tabColor theme="8" tint="-0.499984740745262"/>
  </sheetPr>
  <dimension ref="A1"/>
  <sheetViews>
    <sheetView showGridLines="0" topLeftCell="B1" workbookViewId="0">
      <selection activeCell="P51" sqref="P51"/>
    </sheetView>
  </sheetViews>
  <sheetFormatPr defaultRowHeight="14.25" x14ac:dyDescent="0.45"/>
  <sheetData/>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 
</file>

<file path=customXml/item2.xml>�� 
</file>

<file path=customXml/item3.xml>�� 
</file>

<file path=customXml/item4.xml>�� 
</file>

<file path=customXml/itemProps1.xml><?xml version="1.0" encoding="utf-8"?>
<ds:datastoreItem xmlns:ds="http://schemas.openxmlformats.org/officeDocument/2006/customXml" ds:itemID="{47FD2719-047C-42D3-9F0F-D045ED676085}">
  <ds:schemaRefs>
    <ds:schemaRef ds:uri="http://www.w3.org/2001/XMLSchema"/>
    <ds:schemaRef ds:uri="http://microsoft.data.visualization.Client.Excel.PState/1.0"/>
  </ds:schemaRefs>
</ds:datastoreItem>
</file>

<file path=customXml/itemProps2.xml><?xml version="1.0" encoding="utf-8"?>
<ds:datastoreItem xmlns:ds="http://schemas.openxmlformats.org/officeDocument/2006/customXml" ds:itemID="{1427B074-59BF-4BA2-93E8-348D2EC070BA}">
  <ds:schemaRefs>
    <ds:schemaRef ds:uri="http://www.w3.org/2001/XMLSchema"/>
    <ds:schemaRef ds:uri="http://microsoft.data.visualization.engine.tours/1.0"/>
  </ds:schemaRefs>
</ds:datastoreItem>
</file>

<file path=customXml/itemProps3.xml><?xml version="1.0" encoding="utf-8"?>
<ds:datastoreItem xmlns:ds="http://schemas.openxmlformats.org/officeDocument/2006/customXml" ds:itemID="{6D716C8E-4485-417E-9D22-AA144B001478}">
  <ds:schemaRefs>
    <ds:schemaRef ds:uri="http://www.w3.org/2001/XMLSchema"/>
    <ds:schemaRef ds:uri="http://microsoft.data.visualization.Client.Excel/1.0"/>
  </ds:schemaRefs>
</ds:datastoreItem>
</file>

<file path=customXml/itemProps4.xml><?xml version="1.0" encoding="utf-8"?>
<ds:datastoreItem xmlns:ds="http://schemas.openxmlformats.org/officeDocument/2006/customXml" ds:itemID="{805F30F8-06FF-415D-A782-C490FA0A3000}">
  <ds:schemaRefs>
    <ds:schemaRef ds:uri="http://www.w3.org/2001/XMLSchema"/>
    <ds:schemaRef ds:uri="http://microsoft.data.visualization.Client.Excel.LState/1.0"/>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How to Use</vt:lpstr>
      <vt:lpstr>Destinations Visited Data Entry</vt:lpstr>
      <vt:lpstr>Trips I've Been On Data Entry</vt:lpstr>
      <vt:lpstr>Bucket List Data Entry</vt:lpstr>
      <vt:lpstr>Where I've Been</vt:lpstr>
      <vt:lpstr>What I've Spent</vt:lpstr>
      <vt:lpstr>Where I've Been Chart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Frace</dc:creator>
  <cp:lastModifiedBy>John Frace</cp:lastModifiedBy>
  <dcterms:created xsi:type="dcterms:W3CDTF">2015-06-05T18:17:20Z</dcterms:created>
  <dcterms:modified xsi:type="dcterms:W3CDTF">2020-06-15T01:33:53Z</dcterms:modified>
</cp:coreProperties>
</file>